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05" windowWidth="20730" windowHeight="11760"/>
  </bookViews>
  <sheets>
    <sheet name="Notes" sheetId="9" r:id="rId1"/>
    <sheet name="StreamFlow" sheetId="1" r:id="rId2"/>
    <sheet name="TABLE_AF" sheetId="3" r:id="rId3"/>
    <sheet name="Yearly" sheetId="6" r:id="rId4"/>
  </sheets>
  <calcPr calcId="145621"/>
</workbook>
</file>

<file path=xl/calcChain.xml><?xml version="1.0" encoding="utf-8"?>
<calcChain xmlns="http://schemas.openxmlformats.org/spreadsheetml/2006/main">
  <c r="B38" i="3" l="1"/>
  <c r="H38" i="3"/>
  <c r="I38" i="3"/>
  <c r="J38" i="3"/>
  <c r="K38" i="3"/>
  <c r="L38" i="3"/>
  <c r="M38" i="3"/>
  <c r="N31" i="3"/>
  <c r="D38" i="3"/>
  <c r="C38" i="3"/>
  <c r="E38" i="3"/>
  <c r="F38" i="3"/>
  <c r="G38" i="3"/>
  <c r="C36" i="3"/>
  <c r="D36" i="3"/>
  <c r="E36" i="3"/>
  <c r="F36" i="3"/>
  <c r="G36" i="3"/>
  <c r="H36" i="3"/>
  <c r="I36" i="3"/>
  <c r="J36" i="3"/>
  <c r="K36" i="3"/>
  <c r="L36" i="3"/>
  <c r="M36" i="3"/>
  <c r="B36" i="3"/>
  <c r="O4" i="3" l="1"/>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 i="3"/>
  <c r="C33" i="3" l="1"/>
  <c r="D33" i="3"/>
  <c r="E33" i="3"/>
  <c r="F33" i="3"/>
  <c r="G33" i="3"/>
  <c r="H33" i="3"/>
  <c r="I33" i="3"/>
  <c r="J33" i="3"/>
  <c r="K33" i="3"/>
  <c r="L33" i="3"/>
  <c r="M33" i="3"/>
  <c r="C34" i="3"/>
  <c r="D34" i="3"/>
  <c r="E34" i="3"/>
  <c r="F34" i="3"/>
  <c r="G34" i="3"/>
  <c r="H34" i="3"/>
  <c r="I34" i="3"/>
  <c r="J34" i="3"/>
  <c r="K34" i="3"/>
  <c r="L34" i="3"/>
  <c r="M34" i="3"/>
  <c r="C35" i="3"/>
  <c r="D35" i="3"/>
  <c r="E35" i="3"/>
  <c r="F35" i="3"/>
  <c r="G35" i="3"/>
  <c r="H35" i="3"/>
  <c r="I35" i="3"/>
  <c r="J35" i="3"/>
  <c r="K35" i="3"/>
  <c r="L35" i="3"/>
  <c r="M35" i="3"/>
  <c r="C37" i="3"/>
  <c r="D37" i="3"/>
  <c r="E37" i="3"/>
  <c r="F37" i="3"/>
  <c r="G37" i="3"/>
  <c r="H37" i="3"/>
  <c r="I37" i="3"/>
  <c r="J37" i="3"/>
  <c r="K37" i="3"/>
  <c r="L37" i="3"/>
  <c r="M37" i="3"/>
  <c r="B35" i="3"/>
  <c r="B37" i="3"/>
  <c r="B34" i="3"/>
  <c r="B33" i="3"/>
  <c r="N4" i="3"/>
  <c r="N5" i="3"/>
  <c r="N6" i="3"/>
  <c r="N7" i="3"/>
  <c r="N8" i="3"/>
  <c r="N9" i="3"/>
  <c r="N10" i="3"/>
  <c r="N11" i="3"/>
  <c r="N12" i="3"/>
  <c r="N13" i="3"/>
  <c r="N14" i="3"/>
  <c r="N15" i="3"/>
  <c r="N16" i="3"/>
  <c r="N17" i="3"/>
  <c r="N18" i="3"/>
  <c r="N19" i="3"/>
  <c r="N20" i="3"/>
  <c r="N21" i="3"/>
  <c r="N22" i="3"/>
  <c r="N23" i="3"/>
  <c r="N24" i="3"/>
  <c r="N25" i="3"/>
  <c r="N26" i="3"/>
  <c r="N27" i="3"/>
  <c r="N28" i="3"/>
  <c r="N29" i="3"/>
  <c r="N30" i="3"/>
  <c r="N32" i="3"/>
  <c r="N3" i="3"/>
  <c r="N38" i="3" l="1"/>
  <c r="N33" i="3"/>
  <c r="N36" i="3"/>
  <c r="P6" i="3"/>
  <c r="P5" i="3"/>
  <c r="P13" i="3"/>
  <c r="P14" i="3"/>
  <c r="P27" i="3"/>
  <c r="P19" i="3"/>
  <c r="P11" i="3"/>
  <c r="N34" i="3"/>
  <c r="P29" i="3"/>
  <c r="P21" i="3"/>
  <c r="P26" i="3"/>
  <c r="P18" i="3"/>
  <c r="P10" i="3"/>
  <c r="P28" i="3"/>
  <c r="P20" i="3"/>
  <c r="P12" i="3"/>
  <c r="P4" i="3"/>
  <c r="P25" i="3"/>
  <c r="P17" i="3"/>
  <c r="P9" i="3"/>
  <c r="P30" i="3"/>
  <c r="P22" i="3"/>
  <c r="P32" i="3"/>
  <c r="P24" i="3"/>
  <c r="P16" i="3"/>
  <c r="P8" i="3"/>
  <c r="P31" i="3"/>
  <c r="P23" i="3"/>
  <c r="P15" i="3"/>
  <c r="P7" i="3"/>
  <c r="N37" i="3"/>
  <c r="N35" i="3"/>
</calcChain>
</file>

<file path=xl/sharedStrings.xml><?xml version="1.0" encoding="utf-8"?>
<sst xmlns="http://schemas.openxmlformats.org/spreadsheetml/2006/main" count="29" uniqueCount="29">
  <si>
    <t>Date</t>
  </si>
  <si>
    <t>Jan</t>
  </si>
  <si>
    <t>Feb</t>
  </si>
  <si>
    <t>Mar</t>
  </si>
  <si>
    <t>Apr</t>
  </si>
  <si>
    <t>May</t>
  </si>
  <si>
    <t>Jun</t>
  </si>
  <si>
    <t>Jul</t>
  </si>
  <si>
    <t>Aug</t>
  </si>
  <si>
    <t>Sep</t>
  </si>
  <si>
    <t>Oct</t>
  </si>
  <si>
    <t>Nov</t>
  </si>
  <si>
    <t>Dec</t>
  </si>
  <si>
    <t>Unit: AF</t>
  </si>
  <si>
    <t>Moving Average (Mean)</t>
  </si>
  <si>
    <t>Nov-Oct Year</t>
  </si>
  <si>
    <t>Sum</t>
  </si>
  <si>
    <t>Min</t>
  </si>
  <si>
    <t>Max</t>
  </si>
  <si>
    <t>PLADENCO.06714000.SOUTH PLATTE RIVER AT 64TH AVE, COMMERCE CITY, CO (1982-11 to 2012-10)</t>
  </si>
  <si>
    <t>Annual Mean</t>
  </si>
  <si>
    <t>Mean (00-12)</t>
  </si>
  <si>
    <t>Median (00-12)</t>
  </si>
  <si>
    <t>Mean (1983-2012)</t>
  </si>
  <si>
    <t>Median (83-12)</t>
  </si>
  <si>
    <t>Notes:</t>
  </si>
  <si>
    <t>PLASIXCO.06714215.South Platte River at 64Th Ave Commerce City, CO (1982-11 to 2012-10)</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</si>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</sst>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0" fillId="0" borderId="0" xfId="0" applyAlignment="1">
      <alignment horizontal="center"/>
    </xf>
    <xf numFmtId="0" fontId="16" fillId="0" borderId="0" xfId="0" applyFont="1" applyAlignment="1">
      <alignment horizontal="center"/>
    </xf>
    <xf numFmtId="0" fontId="16" fillId="0" borderId="0" xfId="0" applyFont="1"/>
    <xf numFmtId="3" fontId="16" fillId="0" borderId="12" xfId="0" applyNumberFormat="1" applyFont="1" applyBorder="1" applyAlignment="1">
      <alignment horizontal="center" vertical="center" wrapText="1"/>
    </xf>
    <xf numFmtId="3" fontId="16" fillId="0" borderId="11" xfId="0" applyNumberFormat="1" applyFont="1" applyBorder="1" applyAlignment="1">
      <alignment horizontal="center" vertical="center" wrapText="1"/>
    </xf>
    <xf numFmtId="0" fontId="0" fillId="0" borderId="0" xfId="0" applyAlignment="1">
      <alignment vertical="center"/>
    </xf>
    <xf numFmtId="0" fontId="16" fillId="0" borderId="10" xfId="0" applyFont="1" applyBorder="1" applyAlignment="1">
      <alignment horizontal="center" vertical="center" wrapText="1"/>
    </xf>
    <xf numFmtId="0" fontId="0" fillId="0" borderId="0" xfId="0"/>
    <xf numFmtId="3" fontId="16" fillId="0" borderId="13" xfId="0" applyNumberFormat="1" applyFont="1" applyBorder="1" applyAlignment="1">
      <alignment horizontal="center" vertical="center" wrapText="1"/>
    </xf>
    <xf numFmtId="0" fontId="16" fillId="0" borderId="0" xfId="0" applyFont="1" applyAlignment="1">
      <alignment horizontal="center" vertical="center" wrapText="1"/>
    </xf>
    <xf numFmtId="0" fontId="16" fillId="0" borderId="14" xfId="0" applyFont="1" applyBorder="1" applyAlignment="1">
      <alignment horizontal="center"/>
    </xf>
    <xf numFmtId="3" fontId="0" fillId="0" borderId="15" xfId="0" applyNumberFormat="1" applyBorder="1"/>
    <xf numFmtId="3" fontId="0" fillId="0" borderId="14" xfId="0" applyNumberFormat="1" applyBorder="1"/>
    <xf numFmtId="0" fontId="16" fillId="0" borderId="16" xfId="0" applyFont="1" applyBorder="1" applyAlignment="1">
      <alignment horizontal="center"/>
    </xf>
    <xf numFmtId="3" fontId="0" fillId="0" borderId="17" xfId="0" applyNumberFormat="1" applyBorder="1"/>
    <xf numFmtId="3" fontId="0" fillId="0" borderId="18" xfId="0" applyNumberFormat="1" applyBorder="1"/>
    <xf numFmtId="3" fontId="0" fillId="0" borderId="19" xfId="0" applyNumberFormat="1" applyBorder="1"/>
    <xf numFmtId="3" fontId="0" fillId="0" borderId="16" xfId="0" applyNumberFormat="1" applyBorder="1"/>
    <xf numFmtId="0" fontId="16" fillId="0" borderId="20" xfId="0" applyFont="1" applyBorder="1" applyAlignment="1">
      <alignment horizontal="center"/>
    </xf>
    <xf numFmtId="3" fontId="0" fillId="0" borderId="21" xfId="0" applyNumberFormat="1" applyBorder="1"/>
    <xf numFmtId="3" fontId="0" fillId="0" borderId="20" xfId="0" applyNumberFormat="1" applyBorder="1"/>
    <xf numFmtId="0" fontId="16" fillId="0" borderId="22" xfId="0" applyFont="1" applyBorder="1" applyAlignment="1">
      <alignment horizontal="center"/>
    </xf>
    <xf numFmtId="3" fontId="0" fillId="0" borderId="23" xfId="0" applyNumberFormat="1" applyBorder="1"/>
    <xf numFmtId="0" fontId="16" fillId="0" borderId="24" xfId="0" applyFont="1" applyBorder="1" applyAlignment="1">
      <alignment horizontal="center"/>
    </xf>
    <xf numFmtId="3" fontId="0" fillId="0" borderId="30" xfId="0" applyNumberFormat="1" applyBorder="1"/>
    <xf numFmtId="3" fontId="0" fillId="0" borderId="31" xfId="0" applyNumberFormat="1" applyBorder="1"/>
    <xf numFmtId="3" fontId="0" fillId="0" borderId="28" xfId="0" applyNumberFormat="1" applyBorder="1"/>
    <xf numFmtId="3" fontId="0" fillId="0" borderId="29" xfId="0" applyNumberFormat="1" applyBorder="1"/>
    <xf numFmtId="3" fontId="0" fillId="0" borderId="17" xfId="0" applyNumberFormat="1" applyFill="1" applyBorder="1"/>
    <xf numFmtId="3" fontId="0" fillId="0" borderId="18" xfId="0" applyNumberFormat="1" applyFill="1" applyBorder="1"/>
    <xf numFmtId="3" fontId="0" fillId="0" borderId="19" xfId="0" applyNumberFormat="1" applyFill="1" applyBorder="1"/>
    <xf numFmtId="3" fontId="0" fillId="0" borderId="25" xfId="0" applyNumberFormat="1" applyFill="1" applyBorder="1"/>
    <xf numFmtId="3" fontId="0" fillId="0" borderId="26" xfId="0" applyNumberFormat="1" applyFill="1" applyBorder="1"/>
    <xf numFmtId="3" fontId="0" fillId="0" borderId="27" xfId="0" applyNumberFormat="1" applyFill="1" applyBorder="1"/>
    <xf numFmtId="0" fontId="16" fillId="0" borderId="0" xfId="0" applyFont="1" applyAlignment="1">
      <alignment horizontal="center" vertical="center" wrapText="1"/>
    </xf>
    <xf numFmtId="164" fontId="0" fillId="0" borderId="16" xfId="0" applyNumberFormat="1" applyBorder="1"/>
    <xf numFmtId="164" fontId="0" fillId="0" borderId="16" xfId="0" applyNumberFormat="1" applyFill="1" applyBorder="1"/>
    <xf numFmtId="164" fontId="0" fillId="0" borderId="20" xfId="0" applyNumberFormat="1" applyFill="1" applyBorder="1"/>
    <xf numFmtId="0" fontId="16" fillId="0" borderId="10" xfId="0" applyFont="1" applyBorder="1" applyAlignment="1">
      <alignment horizontal="center" wrapText="1"/>
    </xf>
    <xf numFmtId="3" fontId="16" fillId="0" borderId="34" xfId="0" applyNumberFormat="1" applyFont="1" applyBorder="1" applyAlignment="1">
      <alignment horizontal="center" vertical="center" wrapText="1"/>
    </xf>
    <xf numFmtId="3" fontId="0" fillId="0" borderId="35" xfId="0" applyNumberFormat="1" applyBorder="1"/>
    <xf numFmtId="3" fontId="0" fillId="0" borderId="36" xfId="0" applyNumberFormat="1" applyBorder="1"/>
    <xf numFmtId="3" fontId="0" fillId="0" borderId="37" xfId="0" applyNumberFormat="1" applyBorder="1"/>
    <xf numFmtId="0" fontId="16" fillId="0" borderId="33" xfId="0" applyFont="1" applyBorder="1" applyAlignment="1">
      <alignment horizontal="center" vertical="center" wrapText="1"/>
    </xf>
    <xf numFmtId="0" fontId="0" fillId="0" borderId="38" xfId="0" applyBorder="1"/>
    <xf numFmtId="0" fontId="0" fillId="0" borderId="39" xfId="0" applyBorder="1"/>
    <xf numFmtId="0" fontId="0" fillId="0" borderId="40" xfId="0" applyBorder="1"/>
    <xf numFmtId="0" fontId="0" fillId="0" borderId="22" xfId="0" applyBorder="1"/>
    <xf numFmtId="0" fontId="0" fillId="0" borderId="16" xfId="0" applyBorder="1"/>
    <xf numFmtId="0" fontId="0" fillId="0" borderId="20" xfId="0" applyBorder="1"/>
    <xf numFmtId="3" fontId="0" fillId="0" borderId="41" xfId="0" applyNumberFormat="1" applyBorder="1"/>
    <xf numFmtId="3" fontId="20" fillId="0" borderId="33" xfId="0" applyNumberFormat="1" applyFont="1" applyBorder="1" applyAlignment="1">
      <alignment vertical="center"/>
    </xf>
    <xf numFmtId="0" fontId="21" fillId="0" borderId="10" xfId="0" applyFont="1" applyBorder="1"/>
    <xf numFmtId="0" fontId="16" fillId="0" borderId="33" xfId="0" applyFont="1" applyBorder="1" applyAlignment="1">
      <alignment horizontal="center" wrapText="1"/>
    </xf>
    <xf numFmtId="0" fontId="0" fillId="0" borderId="39" xfId="0"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0" fontId="22" fillId="0" borderId="42" xfId="0" applyFont="1" applyBorder="1" applyAlignment="1">
      <alignment horizontal="left" vertical="center" wrapText="1"/>
    </xf>
    <xf numFmtId="0" fontId="22" fillId="0" borderId="43" xfId="0" applyFont="1" applyBorder="1" applyAlignment="1">
      <alignment horizontal="left" vertical="center" wrapText="1"/>
    </xf>
    <xf numFmtId="0" fontId="22" fillId="0" borderId="44" xfId="0" applyFont="1" applyBorder="1" applyAlignment="1">
      <alignment horizontal="left" vertical="center" wrapText="1"/>
    </xf>
    <xf numFmtId="0" fontId="22" fillId="0" borderId="45" xfId="0" applyFont="1" applyBorder="1" applyAlignment="1">
      <alignment horizontal="left" vertical="center" wrapText="1"/>
    </xf>
    <xf numFmtId="0" fontId="22" fillId="0" borderId="0" xfId="0" applyFont="1" applyBorder="1" applyAlignment="1">
      <alignment horizontal="left" vertical="center" wrapText="1"/>
    </xf>
    <xf numFmtId="0" fontId="22" fillId="0" borderId="46"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42" xfId="0" applyFont="1" applyBorder="1" applyAlignment="1">
      <alignment horizontal="left" vertical="top" wrapText="1"/>
    </xf>
    <xf numFmtId="0" fontId="22" fillId="0" borderId="43" xfId="0" applyFont="1" applyBorder="1" applyAlignment="1">
      <alignment horizontal="left" vertical="top" wrapText="1"/>
    </xf>
    <xf numFmtId="0" fontId="22" fillId="0" borderId="44" xfId="0" applyFont="1" applyBorder="1" applyAlignment="1">
      <alignment horizontal="left" vertical="top" wrapText="1"/>
    </xf>
    <xf numFmtId="0" fontId="22" fillId="0" borderId="45" xfId="0" applyFont="1" applyBorder="1" applyAlignment="1">
      <alignment horizontal="left" vertical="top" wrapText="1"/>
    </xf>
    <xf numFmtId="0" fontId="22" fillId="0" borderId="0" xfId="0" applyFont="1" applyBorder="1" applyAlignment="1">
      <alignment horizontal="left" vertical="top" wrapText="1"/>
    </xf>
    <xf numFmtId="0" fontId="22" fillId="0" borderId="46" xfId="0" applyFont="1" applyBorder="1" applyAlignment="1">
      <alignment horizontal="left" vertical="top" wrapText="1"/>
    </xf>
    <xf numFmtId="0" fontId="22" fillId="0" borderId="47"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19" fillId="0" borderId="34" xfId="0" applyFont="1" applyBorder="1" applyAlignment="1">
      <alignment horizontal="center" vertical="center" wrapText="1"/>
    </xf>
    <xf numFmtId="0" fontId="19" fillId="0" borderId="32"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750" b="1" i="0" baseline="0">
                <a:effectLst/>
              </a:rPr>
              <a:t>ANNUAL SOUTH PLATTE RIVER FLOWS AT 64TH AVE, COMMERCE CITY, CO</a:t>
            </a:r>
            <a:endParaRPr lang="en-US" sz="1750">
              <a:effectLst/>
            </a:endParaRPr>
          </a:p>
        </c:rich>
      </c:tx>
      <c:overlay val="0"/>
    </c:title>
    <c:autoTitleDeleted val="0"/>
    <c:plotArea>
      <c:layout/>
      <c:barChart>
        <c:barDir val="col"/>
        <c:grouping val="clustered"/>
        <c:varyColors val="0"/>
        <c:ser>
          <c:idx val="0"/>
          <c:order val="0"/>
          <c:invertIfNegative val="0"/>
          <c:cat>
            <c:numRef>
              <c:f>TABLE_AF!$A$3:$A$32</c:f>
              <c:numCache>
                <c:formatCode>General</c:formatCode>
                <c:ptCount val="30"/>
                <c:pt idx="0">
                  <c:v>1983</c:v>
                </c:pt>
                <c:pt idx="1">
                  <c:v>1984</c:v>
                </c:pt>
                <c:pt idx="2">
                  <c:v>1985</c:v>
                </c:pt>
                <c:pt idx="3">
                  <c:v>1986</c:v>
                </c:pt>
                <c:pt idx="4">
                  <c:v>1987</c:v>
                </c:pt>
                <c:pt idx="5">
                  <c:v>1988</c:v>
                </c:pt>
                <c:pt idx="6">
                  <c:v>1989</c:v>
                </c:pt>
                <c:pt idx="7">
                  <c:v>1990</c:v>
                </c:pt>
                <c:pt idx="8">
                  <c:v>1991</c:v>
                </c:pt>
                <c:pt idx="9">
                  <c:v>1992</c:v>
                </c:pt>
                <c:pt idx="10">
                  <c:v>1993</c:v>
                </c:pt>
                <c:pt idx="11">
                  <c:v>1994</c:v>
                </c:pt>
                <c:pt idx="12">
                  <c:v>1995</c:v>
                </c:pt>
                <c:pt idx="13">
                  <c:v>1996</c:v>
                </c:pt>
                <c:pt idx="14">
                  <c:v>1997</c:v>
                </c:pt>
                <c:pt idx="15">
                  <c:v>1998</c:v>
                </c:pt>
                <c:pt idx="16">
                  <c:v>1999</c:v>
                </c:pt>
                <c:pt idx="17">
                  <c:v>2000</c:v>
                </c:pt>
                <c:pt idx="18">
                  <c:v>2001</c:v>
                </c:pt>
                <c:pt idx="19">
                  <c:v>2002</c:v>
                </c:pt>
                <c:pt idx="20">
                  <c:v>2003</c:v>
                </c:pt>
                <c:pt idx="21">
                  <c:v>2004</c:v>
                </c:pt>
                <c:pt idx="22">
                  <c:v>2005</c:v>
                </c:pt>
                <c:pt idx="23">
                  <c:v>2006</c:v>
                </c:pt>
                <c:pt idx="24">
                  <c:v>2007</c:v>
                </c:pt>
                <c:pt idx="25">
                  <c:v>2008</c:v>
                </c:pt>
                <c:pt idx="26">
                  <c:v>2009</c:v>
                </c:pt>
                <c:pt idx="27">
                  <c:v>2010</c:v>
                </c:pt>
                <c:pt idx="28">
                  <c:v>2011</c:v>
                </c:pt>
                <c:pt idx="29">
                  <c:v>2012</c:v>
                </c:pt>
              </c:numCache>
            </c:numRef>
          </c:cat>
          <c:val>
            <c:numRef>
              <c:f>TABLE_AF!$N$3:$N$32</c:f>
              <c:numCache>
                <c:formatCode>#,##0</c:formatCode>
                <c:ptCount val="30"/>
                <c:pt idx="0">
                  <c:v>594809.58000000007</c:v>
                </c:pt>
                <c:pt idx="1">
                  <c:v>542872.06999999995</c:v>
                </c:pt>
                <c:pt idx="2">
                  <c:v>350830.37</c:v>
                </c:pt>
                <c:pt idx="3">
                  <c:v>130596.19999999998</c:v>
                </c:pt>
                <c:pt idx="4">
                  <c:v>316588.22000000009</c:v>
                </c:pt>
                <c:pt idx="5">
                  <c:v>138266.62999999998</c:v>
                </c:pt>
                <c:pt idx="6">
                  <c:v>84663.12</c:v>
                </c:pt>
                <c:pt idx="7">
                  <c:v>76331.829999999987</c:v>
                </c:pt>
                <c:pt idx="8">
                  <c:v>66601.569999999992</c:v>
                </c:pt>
                <c:pt idx="9">
                  <c:v>79417.159999999989</c:v>
                </c:pt>
                <c:pt idx="10">
                  <c:v>49655.53</c:v>
                </c:pt>
                <c:pt idx="11">
                  <c:v>37257.86</c:v>
                </c:pt>
                <c:pt idx="12">
                  <c:v>400332.22000000003</c:v>
                </c:pt>
                <c:pt idx="13">
                  <c:v>50226.6</c:v>
                </c:pt>
                <c:pt idx="14">
                  <c:v>123344.74</c:v>
                </c:pt>
                <c:pt idx="15">
                  <c:v>215639.77999999994</c:v>
                </c:pt>
                <c:pt idx="16">
                  <c:v>290868.37</c:v>
                </c:pt>
                <c:pt idx="17">
                  <c:v>94504.26</c:v>
                </c:pt>
                <c:pt idx="18">
                  <c:v>91800.15</c:v>
                </c:pt>
                <c:pt idx="19">
                  <c:v>31792.73</c:v>
                </c:pt>
                <c:pt idx="20">
                  <c:v>49798.139999999992</c:v>
                </c:pt>
                <c:pt idx="21">
                  <c:v>90839.150000000009</c:v>
                </c:pt>
                <c:pt idx="22">
                  <c:v>107467.03</c:v>
                </c:pt>
                <c:pt idx="23">
                  <c:v>66939.17</c:v>
                </c:pt>
                <c:pt idx="24">
                  <c:v>291569.15000000008</c:v>
                </c:pt>
                <c:pt idx="25">
                  <c:v>83096.75</c:v>
                </c:pt>
                <c:pt idx="26">
                  <c:v>115408.18000000001</c:v>
                </c:pt>
                <c:pt idx="27">
                  <c:v>167456.41000000003</c:v>
                </c:pt>
                <c:pt idx="28">
                  <c:v>64792.44</c:v>
                </c:pt>
                <c:pt idx="29">
                  <c:v>34331</c:v>
                </c:pt>
              </c:numCache>
            </c:numRef>
          </c:val>
        </c:ser>
        <c:dLbls>
          <c:showLegendKey val="0"/>
          <c:showVal val="0"/>
          <c:showCatName val="0"/>
          <c:showSerName val="0"/>
          <c:showPercent val="0"/>
          <c:showBubbleSize val="0"/>
        </c:dLbls>
        <c:gapWidth val="150"/>
        <c:axId val="49168384"/>
        <c:axId val="45253760"/>
      </c:barChart>
      <c:lineChart>
        <c:grouping val="standard"/>
        <c:varyColors val="0"/>
        <c:ser>
          <c:idx val="1"/>
          <c:order val="1"/>
          <c:tx>
            <c:strRef>
              <c:f>TABLE_AF!$P$2</c:f>
              <c:strCache>
                <c:ptCount val="1"/>
                <c:pt idx="0">
                  <c:v>Moving Average (Mean)</c:v>
                </c:pt>
              </c:strCache>
            </c:strRef>
          </c:tx>
          <c:marker>
            <c:symbol val="none"/>
          </c:marker>
          <c:val>
            <c:numRef>
              <c:f>TABLE_AF!$P$3:$P$32</c:f>
              <c:numCache>
                <c:formatCode>General</c:formatCode>
                <c:ptCount val="30"/>
                <c:pt idx="1">
                  <c:v>568840.82499999995</c:v>
                </c:pt>
                <c:pt idx="2">
                  <c:v>496170.67333333334</c:v>
                </c:pt>
                <c:pt idx="3">
                  <c:v>404777.05499999999</c:v>
                </c:pt>
                <c:pt idx="4">
                  <c:v>387139.288</c:v>
                </c:pt>
                <c:pt idx="5">
                  <c:v>345660.51166666666</c:v>
                </c:pt>
                <c:pt idx="6">
                  <c:v>308375.17</c:v>
                </c:pt>
                <c:pt idx="7">
                  <c:v>279369.7525</c:v>
                </c:pt>
                <c:pt idx="8">
                  <c:v>255728.84333333332</c:v>
                </c:pt>
                <c:pt idx="9">
                  <c:v>238097.67499999999</c:v>
                </c:pt>
                <c:pt idx="10">
                  <c:v>220966.57090909089</c:v>
                </c:pt>
                <c:pt idx="11">
                  <c:v>205657.51166666663</c:v>
                </c:pt>
                <c:pt idx="12">
                  <c:v>220632.48923076922</c:v>
                </c:pt>
                <c:pt idx="13">
                  <c:v>208460.63999999998</c:v>
                </c:pt>
                <c:pt idx="14">
                  <c:v>202786.24666666667</c:v>
                </c:pt>
                <c:pt idx="15">
                  <c:v>203589.5925</c:v>
                </c:pt>
                <c:pt idx="16">
                  <c:v>208723.63823529411</c:v>
                </c:pt>
                <c:pt idx="17">
                  <c:v>202378.11722222221</c:v>
                </c:pt>
                <c:pt idx="18">
                  <c:v>196558.2242105263</c:v>
                </c:pt>
                <c:pt idx="19">
                  <c:v>188319.94949999999</c:v>
                </c:pt>
                <c:pt idx="20">
                  <c:v>181723.67285714284</c:v>
                </c:pt>
                <c:pt idx="21">
                  <c:v>177592.55818181817</c:v>
                </c:pt>
                <c:pt idx="22">
                  <c:v>174543.62217391303</c:v>
                </c:pt>
                <c:pt idx="23">
                  <c:v>170060.1033333333</c:v>
                </c:pt>
                <c:pt idx="24">
                  <c:v>174920.46520000001</c:v>
                </c:pt>
                <c:pt idx="25">
                  <c:v>171388.78384615385</c:v>
                </c:pt>
                <c:pt idx="26">
                  <c:v>169315.42814814814</c:v>
                </c:pt>
                <c:pt idx="27">
                  <c:v>169249.03464285712</c:v>
                </c:pt>
                <c:pt idx="28">
                  <c:v>165647.08310344827</c:v>
                </c:pt>
                <c:pt idx="29">
                  <c:v>161269.88033333333</c:v>
                </c:pt>
              </c:numCache>
            </c:numRef>
          </c:val>
          <c:smooth val="0"/>
        </c:ser>
        <c:dLbls>
          <c:showLegendKey val="0"/>
          <c:showVal val="0"/>
          <c:showCatName val="0"/>
          <c:showSerName val="0"/>
          <c:showPercent val="0"/>
          <c:showBubbleSize val="0"/>
        </c:dLbls>
        <c:marker val="1"/>
        <c:smooth val="0"/>
        <c:axId val="49168384"/>
        <c:axId val="45253760"/>
      </c:lineChart>
      <c:catAx>
        <c:axId val="49168384"/>
        <c:scaling>
          <c:orientation val="minMax"/>
        </c:scaling>
        <c:delete val="0"/>
        <c:axPos val="b"/>
        <c:title>
          <c:tx>
            <c:rich>
              <a:bodyPr/>
              <a:lstStyle/>
              <a:p>
                <a:pPr>
                  <a:defRPr/>
                </a:pPr>
                <a:r>
                  <a:rPr lang="en-US"/>
                  <a:t>(Nov</a:t>
                </a:r>
                <a:r>
                  <a:rPr lang="en-US" baseline="0"/>
                  <a:t> 1 - Oct 31)</a:t>
                </a:r>
                <a:endParaRPr lang="en-US"/>
              </a:p>
            </c:rich>
          </c:tx>
          <c:layout>
            <c:manualLayout>
              <c:xMode val="edge"/>
              <c:yMode val="edge"/>
              <c:x val="0.49162599868755597"/>
              <c:y val="0.9110331129000101"/>
            </c:manualLayout>
          </c:layout>
          <c:overlay val="0"/>
        </c:title>
        <c:numFmt formatCode="General" sourceLinked="1"/>
        <c:majorTickMark val="none"/>
        <c:minorTickMark val="out"/>
        <c:tickLblPos val="nextTo"/>
        <c:txPr>
          <a:bodyPr rot="-5400000" vert="horz"/>
          <a:lstStyle/>
          <a:p>
            <a:pPr>
              <a:defRPr/>
            </a:pPr>
            <a:endParaRPr lang="en-US"/>
          </a:p>
        </c:txPr>
        <c:crossAx val="45253760"/>
        <c:crosses val="autoZero"/>
        <c:auto val="1"/>
        <c:lblAlgn val="ctr"/>
        <c:lblOffset val="100"/>
        <c:noMultiLvlLbl val="0"/>
      </c:catAx>
      <c:valAx>
        <c:axId val="45253760"/>
        <c:scaling>
          <c:orientation val="minMax"/>
          <c:max val="2000000"/>
          <c:min val="0"/>
        </c:scaling>
        <c:delete val="0"/>
        <c:axPos val="l"/>
        <c:majorGridlines/>
        <c:minorGridlines>
          <c:spPr>
            <a:ln w="9525" cmpd="sng">
              <a:solidFill>
                <a:schemeClr val="bg1">
                  <a:lumMod val="85000"/>
                </a:schemeClr>
              </a:solidFill>
              <a:prstDash val="dash"/>
            </a:ln>
          </c:spPr>
        </c:minorGridlines>
        <c:title>
          <c:tx>
            <c:rich>
              <a:bodyPr rot="-5400000" vert="horz"/>
              <a:lstStyle/>
              <a:p>
                <a:pPr>
                  <a:defRPr/>
                </a:pPr>
                <a:r>
                  <a:rPr lang="en-US"/>
                  <a:t>Discharge (AF)</a:t>
                </a:r>
              </a:p>
            </c:rich>
          </c:tx>
          <c:overlay val="0"/>
        </c:title>
        <c:numFmt formatCode="#,##0" sourceLinked="1"/>
        <c:majorTickMark val="out"/>
        <c:minorTickMark val="in"/>
        <c:tickLblPos val="nextTo"/>
        <c:crossAx val="49168384"/>
        <c:crosses val="autoZero"/>
        <c:crossBetween val="between"/>
        <c:majorUnit val="500000"/>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codeName="Chart4"/>
  <sheetViews>
    <sheetView zoomScale="8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79719"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0.65975</cdr:x>
      <cdr:y>0.95344</cdr:y>
    </cdr:from>
    <cdr:to>
      <cdr:x>0.99736</cdr:x>
      <cdr:y>0.98942</cdr:y>
    </cdr:to>
    <cdr:sp macro="" textlink="">
      <cdr:nvSpPr>
        <cdr:cNvPr id="2" name="TextBox 1"/>
        <cdr:cNvSpPr txBox="1"/>
      </cdr:nvSpPr>
      <cdr:spPr>
        <a:xfrm xmlns:a="http://schemas.openxmlformats.org/drawingml/2006/main">
          <a:off x="5721660" y="6001415"/>
          <a:ext cx="2927821" cy="2264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PLASIXCO.06714215.SOUTH PLATTE R AT 64TH AVE, COMMERCE CITY </a:t>
          </a:r>
          <a:endParaRPr lang="en-US" sz="1100"/>
        </a:p>
      </cdr:txBody>
    </cdr:sp>
  </cdr:relSizeAnchor>
  <cdr:relSizeAnchor xmlns:cdr="http://schemas.openxmlformats.org/drawingml/2006/chartDrawing">
    <cdr:from>
      <cdr:x>0.79111</cdr:x>
      <cdr:y>0.08989</cdr:y>
    </cdr:from>
    <cdr:to>
      <cdr:x>0.99111</cdr:x>
      <cdr:y>0.22651</cdr:y>
    </cdr:to>
    <cdr:sp macro="" textlink="">
      <cdr:nvSpPr>
        <cdr:cNvPr id="3" name="TextBox 1"/>
        <cdr:cNvSpPr txBox="1"/>
      </cdr:nvSpPr>
      <cdr:spPr>
        <a:xfrm xmlns:a="http://schemas.openxmlformats.org/drawingml/2006/main">
          <a:off x="7309302" y="555466"/>
          <a:ext cx="1847850" cy="8442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31,793</a:t>
          </a:r>
        </a:p>
        <a:p xmlns:a="http://schemas.openxmlformats.org/drawingml/2006/main">
          <a:r>
            <a:rPr lang="en-US" sz="1100"/>
            <a:t>Max:</a:t>
          </a:r>
          <a:r>
            <a:rPr lang="en-US" sz="1100" baseline="0"/>
            <a:t> 594,810</a:t>
          </a:r>
          <a:endParaRPr lang="en-US" sz="1100"/>
        </a:p>
        <a:p xmlns:a="http://schemas.openxmlformats.org/drawingml/2006/main">
          <a:r>
            <a:rPr lang="en-US" sz="1100"/>
            <a:t>Mean:</a:t>
          </a:r>
          <a:r>
            <a:rPr lang="en-US" sz="1100" baseline="0"/>
            <a:t> 161,270 AF</a:t>
          </a:r>
          <a:br>
            <a:rPr lang="en-US" sz="1100" baseline="0"/>
          </a:br>
          <a:r>
            <a:rPr lang="en-US" sz="1100" baseline="0"/>
            <a:t>Median: </a:t>
          </a:r>
          <a:r>
            <a:rPr lang="en-US" sz="1100" baseline="0">
              <a:effectLst/>
              <a:latin typeface="+mn-lt"/>
              <a:ea typeface="+mn-ea"/>
              <a:cs typeface="+mn-cs"/>
            </a:rPr>
            <a:t>93,152</a:t>
          </a:r>
          <a:r>
            <a:rPr lang="en-US" sz="1100" baseline="0"/>
            <a:t> AF</a:t>
          </a:r>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B15" sqref="B15"/>
    </sheetView>
  </sheetViews>
  <sheetFormatPr defaultRowHeight="15" x14ac:dyDescent="0.25"/>
  <cols>
    <col min="1" max="1" width="11.28515625" customWidth="1"/>
  </cols>
  <sheetData>
    <row r="1" spans="1:14" ht="24" thickBot="1" x14ac:dyDescent="0.4">
      <c r="A1" s="53" t="s">
        <v>25</v>
      </c>
    </row>
    <row r="2" spans="1:14" ht="15.75" thickBot="1" x14ac:dyDescent="0.3"/>
    <row r="3" spans="1:14" ht="15" customHeight="1" x14ac:dyDescent="0.25">
      <c r="B3" s="58" t="s">
        <v>27</v>
      </c>
      <c r="C3" s="59"/>
      <c r="D3" s="59"/>
      <c r="E3" s="59"/>
      <c r="F3" s="59"/>
      <c r="G3" s="59"/>
      <c r="H3" s="59"/>
      <c r="I3" s="59"/>
      <c r="J3" s="59"/>
      <c r="K3" s="59"/>
      <c r="L3" s="59"/>
      <c r="M3" s="59"/>
      <c r="N3" s="60"/>
    </row>
    <row r="4" spans="1:14" x14ac:dyDescent="0.25">
      <c r="B4" s="61"/>
      <c r="C4" s="62"/>
      <c r="D4" s="62"/>
      <c r="E4" s="62"/>
      <c r="F4" s="62"/>
      <c r="G4" s="62"/>
      <c r="H4" s="62"/>
      <c r="I4" s="62"/>
      <c r="J4" s="62"/>
      <c r="K4" s="62"/>
      <c r="L4" s="62"/>
      <c r="M4" s="62"/>
      <c r="N4" s="63"/>
    </row>
    <row r="5" spans="1:14" x14ac:dyDescent="0.25">
      <c r="B5" s="61"/>
      <c r="C5" s="62"/>
      <c r="D5" s="62"/>
      <c r="E5" s="62"/>
      <c r="F5" s="62"/>
      <c r="G5" s="62"/>
      <c r="H5" s="62"/>
      <c r="I5" s="62"/>
      <c r="J5" s="62"/>
      <c r="K5" s="62"/>
      <c r="L5" s="62"/>
      <c r="M5" s="62"/>
      <c r="N5" s="63"/>
    </row>
    <row r="6" spans="1:14" x14ac:dyDescent="0.25">
      <c r="B6" s="61"/>
      <c r="C6" s="62"/>
      <c r="D6" s="62"/>
      <c r="E6" s="62"/>
      <c r="F6" s="62"/>
      <c r="G6" s="62"/>
      <c r="H6" s="62"/>
      <c r="I6" s="62"/>
      <c r="J6" s="62"/>
      <c r="K6" s="62"/>
      <c r="L6" s="62"/>
      <c r="M6" s="62"/>
      <c r="N6" s="63"/>
    </row>
    <row r="7" spans="1:14" ht="15.75" thickBot="1" x14ac:dyDescent="0.3">
      <c r="B7" s="64"/>
      <c r="C7" s="65"/>
      <c r="D7" s="65"/>
      <c r="E7" s="65"/>
      <c r="F7" s="65"/>
      <c r="G7" s="65"/>
      <c r="H7" s="65"/>
      <c r="I7" s="65"/>
      <c r="J7" s="65"/>
      <c r="K7" s="65"/>
      <c r="L7" s="65"/>
      <c r="M7" s="65"/>
      <c r="N7" s="66"/>
    </row>
    <row r="10" spans="1:14" ht="15.75" thickBot="1" x14ac:dyDescent="0.3"/>
    <row r="11" spans="1:14" x14ac:dyDescent="0.25">
      <c r="B11" s="67" t="s">
        <v>28</v>
      </c>
      <c r="C11" s="68"/>
      <c r="D11" s="68"/>
      <c r="E11" s="68"/>
      <c r="F11" s="68"/>
      <c r="G11" s="68"/>
      <c r="H11" s="68"/>
      <c r="I11" s="68"/>
      <c r="J11" s="68"/>
      <c r="K11" s="68"/>
      <c r="L11" s="68"/>
      <c r="M11" s="68"/>
      <c r="N11" s="69"/>
    </row>
    <row r="12" spans="1:14" x14ac:dyDescent="0.25">
      <c r="B12" s="70"/>
      <c r="C12" s="71"/>
      <c r="D12" s="71"/>
      <c r="E12" s="71"/>
      <c r="F12" s="71"/>
      <c r="G12" s="71"/>
      <c r="H12" s="71"/>
      <c r="I12" s="71"/>
      <c r="J12" s="71"/>
      <c r="K12" s="71"/>
      <c r="L12" s="71"/>
      <c r="M12" s="71"/>
      <c r="N12" s="72"/>
    </row>
    <row r="13" spans="1:14" x14ac:dyDescent="0.25">
      <c r="B13" s="70"/>
      <c r="C13" s="71"/>
      <c r="D13" s="71"/>
      <c r="E13" s="71"/>
      <c r="F13" s="71"/>
      <c r="G13" s="71"/>
      <c r="H13" s="71"/>
      <c r="I13" s="71"/>
      <c r="J13" s="71"/>
      <c r="K13" s="71"/>
      <c r="L13" s="71"/>
      <c r="M13" s="71"/>
      <c r="N13" s="72"/>
    </row>
    <row r="14" spans="1:14" ht="15.75" thickBot="1" x14ac:dyDescent="0.3">
      <c r="B14" s="73"/>
      <c r="C14" s="74"/>
      <c r="D14" s="74"/>
      <c r="E14" s="74"/>
      <c r="F14" s="74"/>
      <c r="G14" s="74"/>
      <c r="H14" s="74"/>
      <c r="I14" s="74"/>
      <c r="J14" s="74"/>
      <c r="K14" s="74"/>
      <c r="L14" s="74"/>
      <c r="M14" s="74"/>
      <c r="N14" s="75"/>
    </row>
  </sheetData>
  <mergeCells count="2">
    <mergeCell ref="B3:N7"/>
    <mergeCell ref="B11:N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73"/>
  <sheetViews>
    <sheetView zoomScale="80" zoomScaleNormal="80" workbookViewId="0">
      <selection activeCell="E2" sqref="E2"/>
    </sheetView>
  </sheetViews>
  <sheetFormatPr defaultRowHeight="15" x14ac:dyDescent="0.25"/>
  <cols>
    <col min="1" max="1" width="13.42578125" customWidth="1"/>
    <col min="2" max="2" width="45.140625" style="1" customWidth="1"/>
    <col min="5" max="5" width="12" bestFit="1" customWidth="1"/>
  </cols>
  <sheetData>
    <row r="1" spans="1:2" s="3" customFormat="1" ht="30.75" thickBot="1" x14ac:dyDescent="0.3">
      <c r="A1" s="39" t="s">
        <v>0</v>
      </c>
      <c r="B1" s="54" t="s">
        <v>26</v>
      </c>
    </row>
    <row r="2" spans="1:2" x14ac:dyDescent="0.25">
      <c r="A2" s="36">
        <v>30256</v>
      </c>
      <c r="B2" s="55">
        <v>5914.8</v>
      </c>
    </row>
    <row r="3" spans="1:2" x14ac:dyDescent="0.25">
      <c r="A3" s="36">
        <v>30286</v>
      </c>
      <c r="B3" s="55">
        <v>9191.5400000000009</v>
      </c>
    </row>
    <row r="4" spans="1:2" x14ac:dyDescent="0.25">
      <c r="A4" s="36">
        <v>30317</v>
      </c>
      <c r="B4" s="55">
        <v>10197.17</v>
      </c>
    </row>
    <row r="5" spans="1:2" x14ac:dyDescent="0.25">
      <c r="A5" s="36">
        <v>30348</v>
      </c>
      <c r="B5" s="55">
        <v>1719.89</v>
      </c>
    </row>
    <row r="6" spans="1:2" x14ac:dyDescent="0.25">
      <c r="A6" s="36">
        <v>30376</v>
      </c>
      <c r="B6" s="55">
        <v>18150.41</v>
      </c>
    </row>
    <row r="7" spans="1:2" x14ac:dyDescent="0.25">
      <c r="A7" s="36">
        <v>30407</v>
      </c>
      <c r="B7" s="55">
        <v>73968.679999999993</v>
      </c>
    </row>
    <row r="8" spans="1:2" x14ac:dyDescent="0.25">
      <c r="A8" s="36">
        <v>30437</v>
      </c>
      <c r="B8" s="55">
        <v>150587.31</v>
      </c>
    </row>
    <row r="9" spans="1:2" x14ac:dyDescent="0.25">
      <c r="A9" s="36">
        <v>30468</v>
      </c>
      <c r="B9" s="55">
        <v>146501.31</v>
      </c>
    </row>
    <row r="10" spans="1:2" x14ac:dyDescent="0.25">
      <c r="A10" s="36">
        <v>30498</v>
      </c>
      <c r="B10" s="55">
        <v>108755.3</v>
      </c>
    </row>
    <row r="11" spans="1:2" x14ac:dyDescent="0.25">
      <c r="A11" s="36">
        <v>30529</v>
      </c>
      <c r="B11" s="55">
        <v>56452.39</v>
      </c>
    </row>
    <row r="12" spans="1:2" x14ac:dyDescent="0.25">
      <c r="A12" s="36">
        <v>30560</v>
      </c>
      <c r="B12" s="55">
        <v>12375.06</v>
      </c>
    </row>
    <row r="13" spans="1:2" x14ac:dyDescent="0.25">
      <c r="A13" s="36">
        <v>30590</v>
      </c>
      <c r="B13" s="55">
        <v>995.72</v>
      </c>
    </row>
    <row r="14" spans="1:2" x14ac:dyDescent="0.25">
      <c r="A14" s="36">
        <v>30621</v>
      </c>
      <c r="B14" s="55">
        <v>1049.27</v>
      </c>
    </row>
    <row r="15" spans="1:2" x14ac:dyDescent="0.25">
      <c r="A15" s="36">
        <v>30651</v>
      </c>
      <c r="B15" s="55">
        <v>9042.7800000000007</v>
      </c>
    </row>
    <row r="16" spans="1:2" x14ac:dyDescent="0.25">
      <c r="A16" s="36">
        <v>30682</v>
      </c>
      <c r="B16" s="55">
        <v>14465.67</v>
      </c>
    </row>
    <row r="17" spans="1:2" x14ac:dyDescent="0.25">
      <c r="A17" s="36">
        <v>30713</v>
      </c>
      <c r="B17" s="55">
        <v>18688.54</v>
      </c>
    </row>
    <row r="18" spans="1:2" x14ac:dyDescent="0.25">
      <c r="A18" s="36">
        <v>30742</v>
      </c>
      <c r="B18" s="55">
        <v>18750.03</v>
      </c>
    </row>
    <row r="19" spans="1:2" x14ac:dyDescent="0.25">
      <c r="A19" s="36">
        <v>30773</v>
      </c>
      <c r="B19" s="55">
        <v>79462.98</v>
      </c>
    </row>
    <row r="20" spans="1:2" x14ac:dyDescent="0.25">
      <c r="A20" s="36">
        <v>30803</v>
      </c>
      <c r="B20" s="55">
        <v>128411.79</v>
      </c>
    </row>
    <row r="21" spans="1:2" x14ac:dyDescent="0.25">
      <c r="A21" s="36">
        <v>30834</v>
      </c>
      <c r="B21" s="55">
        <v>44172.55</v>
      </c>
    </row>
    <row r="22" spans="1:2" x14ac:dyDescent="0.25">
      <c r="A22" s="36">
        <v>30864</v>
      </c>
      <c r="B22" s="55">
        <v>18095.47</v>
      </c>
    </row>
    <row r="23" spans="1:2" x14ac:dyDescent="0.25">
      <c r="A23" s="36">
        <v>30895</v>
      </c>
      <c r="B23" s="55">
        <v>86718.62</v>
      </c>
    </row>
    <row r="24" spans="1:2" x14ac:dyDescent="0.25">
      <c r="A24" s="36">
        <v>30926</v>
      </c>
      <c r="B24" s="55">
        <v>44928.26</v>
      </c>
    </row>
    <row r="25" spans="1:2" x14ac:dyDescent="0.25">
      <c r="A25" s="36">
        <v>30956</v>
      </c>
      <c r="B25" s="55">
        <v>79086.11</v>
      </c>
    </row>
    <row r="26" spans="1:2" x14ac:dyDescent="0.25">
      <c r="A26" s="36">
        <v>30987</v>
      </c>
      <c r="B26" s="55">
        <v>55145.27</v>
      </c>
    </row>
    <row r="27" spans="1:2" x14ac:dyDescent="0.25">
      <c r="A27" s="36">
        <v>31017</v>
      </c>
      <c r="B27" s="55">
        <v>11653.06</v>
      </c>
    </row>
    <row r="28" spans="1:2" x14ac:dyDescent="0.25">
      <c r="A28" s="36">
        <v>31048</v>
      </c>
      <c r="B28" s="55">
        <v>10615.69</v>
      </c>
    </row>
    <row r="29" spans="1:2" x14ac:dyDescent="0.25">
      <c r="A29" s="36">
        <v>31079</v>
      </c>
      <c r="B29" s="55">
        <v>8497.31</v>
      </c>
    </row>
    <row r="30" spans="1:2" x14ac:dyDescent="0.25">
      <c r="A30" s="36">
        <v>31107</v>
      </c>
      <c r="B30" s="55">
        <v>8749.2199999999993</v>
      </c>
    </row>
    <row r="31" spans="1:2" x14ac:dyDescent="0.25">
      <c r="A31" s="36">
        <v>31138</v>
      </c>
      <c r="B31" s="55">
        <v>24230.44</v>
      </c>
    </row>
    <row r="32" spans="1:2" x14ac:dyDescent="0.25">
      <c r="A32" s="36">
        <v>31168</v>
      </c>
      <c r="B32" s="55">
        <v>112539.82</v>
      </c>
    </row>
    <row r="33" spans="1:2" x14ac:dyDescent="0.25">
      <c r="A33" s="36">
        <v>31199</v>
      </c>
      <c r="B33" s="55">
        <v>43708.41</v>
      </c>
    </row>
    <row r="34" spans="1:2" x14ac:dyDescent="0.25">
      <c r="A34" s="36">
        <v>31229</v>
      </c>
      <c r="B34" s="55">
        <v>39941.74</v>
      </c>
    </row>
    <row r="35" spans="1:2" x14ac:dyDescent="0.25">
      <c r="A35" s="36">
        <v>31260</v>
      </c>
      <c r="B35" s="55">
        <v>28453.31</v>
      </c>
    </row>
    <row r="36" spans="1:2" x14ac:dyDescent="0.25">
      <c r="A36" s="36">
        <v>31291</v>
      </c>
      <c r="B36" s="55">
        <v>5611.32</v>
      </c>
    </row>
    <row r="37" spans="1:2" x14ac:dyDescent="0.25">
      <c r="A37" s="36">
        <v>31321</v>
      </c>
      <c r="B37" s="55">
        <v>1684.78</v>
      </c>
    </row>
    <row r="38" spans="1:2" x14ac:dyDescent="0.25">
      <c r="A38" s="36">
        <v>31352</v>
      </c>
      <c r="B38" s="55">
        <v>13942.02</v>
      </c>
    </row>
    <row r="39" spans="1:2" x14ac:dyDescent="0.25">
      <c r="A39" s="36">
        <v>31382</v>
      </c>
      <c r="B39" s="55">
        <v>12212.41</v>
      </c>
    </row>
    <row r="40" spans="1:2" x14ac:dyDescent="0.25">
      <c r="A40" s="36">
        <v>31413</v>
      </c>
      <c r="B40" s="55">
        <v>10806.11</v>
      </c>
    </row>
    <row r="41" spans="1:2" x14ac:dyDescent="0.25">
      <c r="A41" s="36">
        <v>31444</v>
      </c>
      <c r="B41" s="55">
        <v>2318.71</v>
      </c>
    </row>
    <row r="42" spans="1:2" x14ac:dyDescent="0.25">
      <c r="A42" s="36">
        <v>31472</v>
      </c>
      <c r="B42" s="55">
        <v>905.86</v>
      </c>
    </row>
    <row r="43" spans="1:2" x14ac:dyDescent="0.25">
      <c r="A43" s="36">
        <v>31503</v>
      </c>
      <c r="B43" s="55">
        <v>25021.06</v>
      </c>
    </row>
    <row r="44" spans="1:2" x14ac:dyDescent="0.25">
      <c r="A44" s="36">
        <v>31533</v>
      </c>
      <c r="B44" s="55">
        <v>4617.59</v>
      </c>
    </row>
    <row r="45" spans="1:2" x14ac:dyDescent="0.25">
      <c r="A45" s="36">
        <v>31564</v>
      </c>
      <c r="B45" s="55">
        <v>12037.86</v>
      </c>
    </row>
    <row r="46" spans="1:2" x14ac:dyDescent="0.25">
      <c r="A46" s="36">
        <v>31594</v>
      </c>
      <c r="B46" s="55">
        <v>20687.900000000001</v>
      </c>
    </row>
    <row r="47" spans="1:2" x14ac:dyDescent="0.25">
      <c r="A47" s="36">
        <v>31625</v>
      </c>
      <c r="B47" s="55">
        <v>19593.009999999998</v>
      </c>
    </row>
    <row r="48" spans="1:2" x14ac:dyDescent="0.25">
      <c r="A48" s="36">
        <v>31656</v>
      </c>
      <c r="B48" s="55">
        <v>5899.52</v>
      </c>
    </row>
    <row r="49" spans="1:2" x14ac:dyDescent="0.25">
      <c r="A49" s="36">
        <v>31686</v>
      </c>
      <c r="B49" s="55">
        <v>2554.15</v>
      </c>
    </row>
    <row r="50" spans="1:2" x14ac:dyDescent="0.25">
      <c r="A50" s="36">
        <v>31717</v>
      </c>
      <c r="B50" s="55">
        <v>1283.72</v>
      </c>
    </row>
    <row r="51" spans="1:2" x14ac:dyDescent="0.25">
      <c r="A51" s="36">
        <v>31747</v>
      </c>
      <c r="B51" s="55">
        <v>1188.1199999999999</v>
      </c>
    </row>
    <row r="52" spans="1:2" x14ac:dyDescent="0.25">
      <c r="A52" s="36">
        <v>31778</v>
      </c>
      <c r="B52" s="55">
        <v>1253.18</v>
      </c>
    </row>
    <row r="53" spans="1:2" x14ac:dyDescent="0.25">
      <c r="A53" s="36">
        <v>31809</v>
      </c>
      <c r="B53" s="55">
        <v>3822.2</v>
      </c>
    </row>
    <row r="54" spans="1:2" x14ac:dyDescent="0.25">
      <c r="A54" s="36">
        <v>31837</v>
      </c>
      <c r="B54" s="55">
        <v>12767.79</v>
      </c>
    </row>
    <row r="55" spans="1:2" x14ac:dyDescent="0.25">
      <c r="A55" s="36">
        <v>31868</v>
      </c>
      <c r="B55" s="55">
        <v>26922.04</v>
      </c>
    </row>
    <row r="56" spans="1:2" x14ac:dyDescent="0.25">
      <c r="A56" s="36">
        <v>31898</v>
      </c>
      <c r="B56" s="55">
        <v>164501.57999999999</v>
      </c>
    </row>
    <row r="57" spans="1:2" x14ac:dyDescent="0.25">
      <c r="A57" s="36">
        <v>31929</v>
      </c>
      <c r="B57" s="55">
        <v>63349.02</v>
      </c>
    </row>
    <row r="58" spans="1:2" x14ac:dyDescent="0.25">
      <c r="A58" s="36">
        <v>31959</v>
      </c>
      <c r="B58" s="55">
        <v>19045.57</v>
      </c>
    </row>
    <row r="59" spans="1:2" x14ac:dyDescent="0.25">
      <c r="A59" s="36">
        <v>31990</v>
      </c>
      <c r="B59" s="55">
        <v>18515.97</v>
      </c>
    </row>
    <row r="60" spans="1:2" x14ac:dyDescent="0.25">
      <c r="A60" s="36">
        <v>32021</v>
      </c>
      <c r="B60" s="55">
        <v>1354.53</v>
      </c>
    </row>
    <row r="61" spans="1:2" x14ac:dyDescent="0.25">
      <c r="A61" s="36">
        <v>32051</v>
      </c>
      <c r="B61" s="55">
        <v>2584.5</v>
      </c>
    </row>
    <row r="62" spans="1:2" x14ac:dyDescent="0.25">
      <c r="A62" s="36">
        <v>32082</v>
      </c>
      <c r="B62" s="55">
        <v>4114.18</v>
      </c>
    </row>
    <row r="63" spans="1:2" x14ac:dyDescent="0.25">
      <c r="A63" s="36">
        <v>32112</v>
      </c>
      <c r="B63" s="55">
        <v>2550.7800000000002</v>
      </c>
    </row>
    <row r="64" spans="1:2" x14ac:dyDescent="0.25">
      <c r="A64" s="36">
        <v>32143</v>
      </c>
      <c r="B64" s="55">
        <v>8390.2099999999991</v>
      </c>
    </row>
    <row r="65" spans="1:2" x14ac:dyDescent="0.25">
      <c r="A65" s="36">
        <v>32174</v>
      </c>
      <c r="B65" s="55">
        <v>12864.98</v>
      </c>
    </row>
    <row r="66" spans="1:2" x14ac:dyDescent="0.25">
      <c r="A66" s="36">
        <v>32203</v>
      </c>
      <c r="B66" s="55">
        <v>11198.84</v>
      </c>
    </row>
    <row r="67" spans="1:2" x14ac:dyDescent="0.25">
      <c r="A67" s="36">
        <v>32234</v>
      </c>
      <c r="B67" s="55">
        <v>15860.07</v>
      </c>
    </row>
    <row r="68" spans="1:2" x14ac:dyDescent="0.25">
      <c r="A68" s="36">
        <v>32264</v>
      </c>
      <c r="B68" s="55">
        <v>25993.77</v>
      </c>
    </row>
    <row r="69" spans="1:2" x14ac:dyDescent="0.25">
      <c r="A69" s="36">
        <v>32295</v>
      </c>
      <c r="B69" s="55">
        <v>9867.91</v>
      </c>
    </row>
    <row r="70" spans="1:2" x14ac:dyDescent="0.25">
      <c r="A70" s="36">
        <v>32325</v>
      </c>
      <c r="B70" s="55">
        <v>21463.45</v>
      </c>
    </row>
    <row r="71" spans="1:2" x14ac:dyDescent="0.25">
      <c r="A71" s="36">
        <v>32356</v>
      </c>
      <c r="B71" s="55">
        <v>21618.17</v>
      </c>
    </row>
    <row r="72" spans="1:2" x14ac:dyDescent="0.25">
      <c r="A72" s="36">
        <v>32387</v>
      </c>
      <c r="B72" s="55">
        <v>3728.19</v>
      </c>
    </row>
    <row r="73" spans="1:2" x14ac:dyDescent="0.25">
      <c r="A73" s="36">
        <v>32417</v>
      </c>
      <c r="B73" s="55">
        <v>616.08000000000004</v>
      </c>
    </row>
    <row r="74" spans="1:2" x14ac:dyDescent="0.25">
      <c r="A74" s="36">
        <v>32448</v>
      </c>
      <c r="B74" s="55">
        <v>535.74</v>
      </c>
    </row>
    <row r="75" spans="1:2" x14ac:dyDescent="0.25">
      <c r="A75" s="36">
        <v>32478</v>
      </c>
      <c r="B75" s="55">
        <v>3201.96</v>
      </c>
    </row>
    <row r="76" spans="1:2" x14ac:dyDescent="0.25">
      <c r="A76" s="36">
        <v>32509</v>
      </c>
      <c r="B76" s="55">
        <v>2899.88</v>
      </c>
    </row>
    <row r="77" spans="1:2" x14ac:dyDescent="0.25">
      <c r="A77" s="36">
        <v>32540</v>
      </c>
      <c r="B77" s="55">
        <v>4385.5200000000004</v>
      </c>
    </row>
    <row r="78" spans="1:2" x14ac:dyDescent="0.25">
      <c r="A78" s="36">
        <v>32568</v>
      </c>
      <c r="B78" s="55">
        <v>4025.91</v>
      </c>
    </row>
    <row r="79" spans="1:2" x14ac:dyDescent="0.25">
      <c r="A79" s="36">
        <v>32599</v>
      </c>
      <c r="B79" s="55">
        <v>4471.21</v>
      </c>
    </row>
    <row r="80" spans="1:2" x14ac:dyDescent="0.25">
      <c r="A80" s="36">
        <v>32629</v>
      </c>
      <c r="B80" s="55">
        <v>14301.04</v>
      </c>
    </row>
    <row r="81" spans="1:2" x14ac:dyDescent="0.25">
      <c r="A81" s="36">
        <v>32660</v>
      </c>
      <c r="B81" s="55">
        <v>8447.33</v>
      </c>
    </row>
    <row r="82" spans="1:2" x14ac:dyDescent="0.25">
      <c r="A82" s="36">
        <v>32690</v>
      </c>
      <c r="B82" s="55">
        <v>24912.76</v>
      </c>
    </row>
    <row r="83" spans="1:2" x14ac:dyDescent="0.25">
      <c r="A83" s="36">
        <v>32721</v>
      </c>
      <c r="B83" s="55">
        <v>13446.15</v>
      </c>
    </row>
    <row r="84" spans="1:2" x14ac:dyDescent="0.25">
      <c r="A84" s="36">
        <v>32752</v>
      </c>
      <c r="B84" s="55">
        <v>3108.14</v>
      </c>
    </row>
    <row r="85" spans="1:2" x14ac:dyDescent="0.25">
      <c r="A85" s="36">
        <v>32782</v>
      </c>
      <c r="B85" s="55">
        <v>927.48</v>
      </c>
    </row>
    <row r="86" spans="1:2" x14ac:dyDescent="0.25">
      <c r="A86" s="36">
        <v>32813</v>
      </c>
      <c r="B86" s="55">
        <v>601</v>
      </c>
    </row>
    <row r="87" spans="1:2" x14ac:dyDescent="0.25">
      <c r="A87" s="36">
        <v>32843</v>
      </c>
      <c r="B87" s="55">
        <v>791.42</v>
      </c>
    </row>
    <row r="88" spans="1:2" x14ac:dyDescent="0.25">
      <c r="A88" s="36">
        <v>32874</v>
      </c>
      <c r="B88" s="55">
        <v>845.37</v>
      </c>
    </row>
    <row r="89" spans="1:2" x14ac:dyDescent="0.25">
      <c r="A89" s="36">
        <v>32905</v>
      </c>
      <c r="B89" s="55">
        <v>997.3</v>
      </c>
    </row>
    <row r="90" spans="1:2" x14ac:dyDescent="0.25">
      <c r="A90" s="36">
        <v>32933</v>
      </c>
      <c r="B90" s="55">
        <v>13533.42</v>
      </c>
    </row>
    <row r="91" spans="1:2" x14ac:dyDescent="0.25">
      <c r="A91" s="36">
        <v>32964</v>
      </c>
      <c r="B91" s="55">
        <v>4815.9399999999996</v>
      </c>
    </row>
    <row r="92" spans="1:2" x14ac:dyDescent="0.25">
      <c r="A92" s="36">
        <v>32994</v>
      </c>
      <c r="B92" s="55">
        <v>12505.97</v>
      </c>
    </row>
    <row r="93" spans="1:2" x14ac:dyDescent="0.25">
      <c r="A93" s="36">
        <v>33025</v>
      </c>
      <c r="B93" s="55">
        <v>2812.4</v>
      </c>
    </row>
    <row r="94" spans="1:2" x14ac:dyDescent="0.25">
      <c r="A94" s="36">
        <v>33055</v>
      </c>
      <c r="B94" s="55">
        <v>19358.96</v>
      </c>
    </row>
    <row r="95" spans="1:2" x14ac:dyDescent="0.25">
      <c r="A95" s="36">
        <v>33086</v>
      </c>
      <c r="B95" s="55">
        <v>11462.65</v>
      </c>
    </row>
    <row r="96" spans="1:2" x14ac:dyDescent="0.25">
      <c r="A96" s="36">
        <v>33117</v>
      </c>
      <c r="B96" s="55">
        <v>7874.5</v>
      </c>
    </row>
    <row r="97" spans="1:2" x14ac:dyDescent="0.25">
      <c r="A97" s="36">
        <v>33147</v>
      </c>
      <c r="B97" s="55">
        <v>732.9</v>
      </c>
    </row>
    <row r="98" spans="1:2" x14ac:dyDescent="0.25">
      <c r="A98" s="36">
        <v>33178</v>
      </c>
      <c r="B98" s="55">
        <v>1050.8599999999999</v>
      </c>
    </row>
    <row r="99" spans="1:2" x14ac:dyDescent="0.25">
      <c r="A99" s="36">
        <v>33208</v>
      </c>
      <c r="B99" s="55">
        <v>540.70000000000005</v>
      </c>
    </row>
    <row r="100" spans="1:2" x14ac:dyDescent="0.25">
      <c r="A100" s="36">
        <v>33239</v>
      </c>
      <c r="B100" s="55">
        <v>1218.6600000000001</v>
      </c>
    </row>
    <row r="101" spans="1:2" x14ac:dyDescent="0.25">
      <c r="A101" s="36">
        <v>33270</v>
      </c>
      <c r="B101" s="55">
        <v>889.6</v>
      </c>
    </row>
    <row r="102" spans="1:2" x14ac:dyDescent="0.25">
      <c r="A102" s="36">
        <v>33298</v>
      </c>
      <c r="B102" s="55">
        <v>1052.45</v>
      </c>
    </row>
    <row r="103" spans="1:2" x14ac:dyDescent="0.25">
      <c r="A103" s="36">
        <v>33329</v>
      </c>
      <c r="B103" s="55">
        <v>1247.6199999999999</v>
      </c>
    </row>
    <row r="104" spans="1:2" x14ac:dyDescent="0.25">
      <c r="A104" s="36">
        <v>33359</v>
      </c>
      <c r="B104" s="55">
        <v>9617.4</v>
      </c>
    </row>
    <row r="105" spans="1:2" x14ac:dyDescent="0.25">
      <c r="A105" s="36">
        <v>33390</v>
      </c>
      <c r="B105" s="55">
        <v>11528.1</v>
      </c>
    </row>
    <row r="106" spans="1:2" x14ac:dyDescent="0.25">
      <c r="A106" s="36">
        <v>33420</v>
      </c>
      <c r="B106" s="55">
        <v>14848.48</v>
      </c>
    </row>
    <row r="107" spans="1:2" x14ac:dyDescent="0.25">
      <c r="A107" s="36">
        <v>33451</v>
      </c>
      <c r="B107" s="55">
        <v>19991.7</v>
      </c>
    </row>
    <row r="108" spans="1:2" x14ac:dyDescent="0.25">
      <c r="A108" s="36">
        <v>33482</v>
      </c>
      <c r="B108" s="55">
        <v>2465.29</v>
      </c>
    </row>
    <row r="109" spans="1:2" x14ac:dyDescent="0.25">
      <c r="A109" s="36">
        <v>33512</v>
      </c>
      <c r="B109" s="55">
        <v>2150.71</v>
      </c>
    </row>
    <row r="110" spans="1:2" x14ac:dyDescent="0.25">
      <c r="A110" s="36">
        <v>33543</v>
      </c>
      <c r="B110" s="55">
        <v>1551.1</v>
      </c>
    </row>
    <row r="111" spans="1:2" x14ac:dyDescent="0.25">
      <c r="A111" s="36">
        <v>33573</v>
      </c>
      <c r="B111" s="55">
        <v>562.91999999999996</v>
      </c>
    </row>
    <row r="112" spans="1:2" x14ac:dyDescent="0.25">
      <c r="A112" s="36">
        <v>33604</v>
      </c>
      <c r="B112" s="55">
        <v>5089.8599999999997</v>
      </c>
    </row>
    <row r="113" spans="1:2" x14ac:dyDescent="0.25">
      <c r="A113" s="36">
        <v>33635</v>
      </c>
      <c r="B113" s="55">
        <v>1531.26</v>
      </c>
    </row>
    <row r="114" spans="1:2" x14ac:dyDescent="0.25">
      <c r="A114" s="36">
        <v>33664</v>
      </c>
      <c r="B114" s="55">
        <v>17698.77</v>
      </c>
    </row>
    <row r="115" spans="1:2" x14ac:dyDescent="0.25">
      <c r="A115" s="36">
        <v>33695</v>
      </c>
      <c r="B115" s="55">
        <v>11780.01</v>
      </c>
    </row>
    <row r="116" spans="1:2" x14ac:dyDescent="0.25">
      <c r="A116" s="36">
        <v>33725</v>
      </c>
      <c r="B116" s="55">
        <v>8628.2199999999993</v>
      </c>
    </row>
    <row r="117" spans="1:2" x14ac:dyDescent="0.25">
      <c r="A117" s="36">
        <v>33756</v>
      </c>
      <c r="B117" s="55">
        <v>4986.5200000000004</v>
      </c>
    </row>
    <row r="118" spans="1:2" x14ac:dyDescent="0.25">
      <c r="A118" s="36">
        <v>33786</v>
      </c>
      <c r="B118" s="55">
        <v>11266.28</v>
      </c>
    </row>
    <row r="119" spans="1:2" x14ac:dyDescent="0.25">
      <c r="A119" s="36">
        <v>33817</v>
      </c>
      <c r="B119" s="55">
        <v>13612.76</v>
      </c>
    </row>
    <row r="120" spans="1:2" x14ac:dyDescent="0.25">
      <c r="A120" s="36">
        <v>33848</v>
      </c>
      <c r="B120" s="55">
        <v>1198.03</v>
      </c>
    </row>
    <row r="121" spans="1:2" x14ac:dyDescent="0.25">
      <c r="A121" s="36">
        <v>33878</v>
      </c>
      <c r="B121" s="55">
        <v>1511.43</v>
      </c>
    </row>
    <row r="122" spans="1:2" x14ac:dyDescent="0.25">
      <c r="A122" s="36">
        <v>33909</v>
      </c>
      <c r="B122" s="55">
        <v>2210.41</v>
      </c>
    </row>
    <row r="123" spans="1:2" x14ac:dyDescent="0.25">
      <c r="A123" s="36">
        <v>33939</v>
      </c>
      <c r="B123" s="55">
        <v>1009.6</v>
      </c>
    </row>
    <row r="124" spans="1:2" x14ac:dyDescent="0.25">
      <c r="A124" s="36">
        <v>33970</v>
      </c>
      <c r="B124" s="55">
        <v>1658.21</v>
      </c>
    </row>
    <row r="125" spans="1:2" x14ac:dyDescent="0.25">
      <c r="A125" s="36">
        <v>34001</v>
      </c>
      <c r="B125" s="55">
        <v>4494.6099999999997</v>
      </c>
    </row>
    <row r="126" spans="1:2" x14ac:dyDescent="0.25">
      <c r="A126" s="36">
        <v>34029</v>
      </c>
      <c r="B126" s="55">
        <v>4347.83</v>
      </c>
    </row>
    <row r="127" spans="1:2" x14ac:dyDescent="0.25">
      <c r="A127" s="36">
        <v>34060</v>
      </c>
      <c r="B127" s="55">
        <v>3849.97</v>
      </c>
    </row>
    <row r="128" spans="1:2" x14ac:dyDescent="0.25">
      <c r="A128" s="36">
        <v>34090</v>
      </c>
      <c r="B128" s="55">
        <v>6213.71</v>
      </c>
    </row>
    <row r="129" spans="1:2" x14ac:dyDescent="0.25">
      <c r="A129" s="36">
        <v>34121</v>
      </c>
      <c r="B129" s="55">
        <v>3023.65</v>
      </c>
    </row>
    <row r="130" spans="1:2" x14ac:dyDescent="0.25">
      <c r="A130" s="36">
        <v>34151</v>
      </c>
      <c r="B130" s="55">
        <v>7436.14</v>
      </c>
    </row>
    <row r="131" spans="1:2" x14ac:dyDescent="0.25">
      <c r="A131" s="36">
        <v>34182</v>
      </c>
      <c r="B131" s="55">
        <v>9096.33</v>
      </c>
    </row>
    <row r="132" spans="1:2" x14ac:dyDescent="0.25">
      <c r="A132" s="36">
        <v>34213</v>
      </c>
      <c r="B132" s="55">
        <v>4783.6099999999997</v>
      </c>
    </row>
    <row r="133" spans="1:2" x14ac:dyDescent="0.25">
      <c r="A133" s="36">
        <v>34243</v>
      </c>
      <c r="B133" s="55">
        <v>1531.46</v>
      </c>
    </row>
    <row r="134" spans="1:2" x14ac:dyDescent="0.25">
      <c r="A134" s="36">
        <v>34274</v>
      </c>
      <c r="B134" s="55">
        <v>894.96</v>
      </c>
    </row>
    <row r="135" spans="1:2" x14ac:dyDescent="0.25">
      <c r="A135" s="36">
        <v>34304</v>
      </c>
      <c r="B135" s="55">
        <v>729.33</v>
      </c>
    </row>
    <row r="136" spans="1:2" x14ac:dyDescent="0.25">
      <c r="A136" s="36">
        <v>34335</v>
      </c>
      <c r="B136" s="55">
        <v>1248.6099999999999</v>
      </c>
    </row>
    <row r="137" spans="1:2" x14ac:dyDescent="0.25">
      <c r="A137" s="36">
        <v>34366</v>
      </c>
      <c r="B137" s="55">
        <v>777.14</v>
      </c>
    </row>
    <row r="138" spans="1:2" x14ac:dyDescent="0.25">
      <c r="A138" s="36">
        <v>34394</v>
      </c>
      <c r="B138" s="55">
        <v>953.87</v>
      </c>
    </row>
    <row r="139" spans="1:2" x14ac:dyDescent="0.25">
      <c r="A139" s="36">
        <v>34425</v>
      </c>
      <c r="B139" s="55">
        <v>3450.89</v>
      </c>
    </row>
    <row r="140" spans="1:2" x14ac:dyDescent="0.25">
      <c r="A140" s="36">
        <v>34455</v>
      </c>
      <c r="B140" s="55">
        <v>4919.87</v>
      </c>
    </row>
    <row r="141" spans="1:2" x14ac:dyDescent="0.25">
      <c r="A141" s="36">
        <v>34486</v>
      </c>
      <c r="B141" s="55">
        <v>9202.4500000000007</v>
      </c>
    </row>
    <row r="142" spans="1:2" x14ac:dyDescent="0.25">
      <c r="A142" s="36">
        <v>34516</v>
      </c>
      <c r="B142" s="55">
        <v>2612.86</v>
      </c>
    </row>
    <row r="143" spans="1:2" x14ac:dyDescent="0.25">
      <c r="A143" s="36">
        <v>34547</v>
      </c>
      <c r="B143" s="55">
        <v>7697.96</v>
      </c>
    </row>
    <row r="144" spans="1:2" x14ac:dyDescent="0.25">
      <c r="A144" s="36">
        <v>34578</v>
      </c>
      <c r="B144" s="55">
        <v>2557.52</v>
      </c>
    </row>
    <row r="145" spans="1:2" x14ac:dyDescent="0.25">
      <c r="A145" s="36">
        <v>34608</v>
      </c>
      <c r="B145" s="55">
        <v>2212.4</v>
      </c>
    </row>
    <row r="146" spans="1:2" x14ac:dyDescent="0.25">
      <c r="A146" s="36">
        <v>34639</v>
      </c>
      <c r="B146" s="55">
        <v>777.53</v>
      </c>
    </row>
    <row r="147" spans="1:2" x14ac:dyDescent="0.25">
      <c r="A147" s="36">
        <v>34669</v>
      </c>
      <c r="B147" s="55">
        <v>556.97</v>
      </c>
    </row>
    <row r="148" spans="1:2" x14ac:dyDescent="0.25">
      <c r="A148" s="36">
        <v>34700</v>
      </c>
      <c r="B148" s="55">
        <v>687.48</v>
      </c>
    </row>
    <row r="149" spans="1:2" x14ac:dyDescent="0.25">
      <c r="A149" s="36">
        <v>34731</v>
      </c>
      <c r="B149" s="55">
        <v>648.21</v>
      </c>
    </row>
    <row r="150" spans="1:2" x14ac:dyDescent="0.25">
      <c r="A150" s="36">
        <v>34759</v>
      </c>
      <c r="B150" s="55">
        <v>418.52</v>
      </c>
    </row>
    <row r="151" spans="1:2" x14ac:dyDescent="0.25">
      <c r="A151" s="36">
        <v>34790</v>
      </c>
      <c r="B151" s="55">
        <v>3336.25</v>
      </c>
    </row>
    <row r="152" spans="1:2" x14ac:dyDescent="0.25">
      <c r="A152" s="36">
        <v>34820</v>
      </c>
      <c r="B152" s="55">
        <v>74920.77</v>
      </c>
    </row>
    <row r="153" spans="1:2" x14ac:dyDescent="0.25">
      <c r="A153" s="36">
        <v>34851</v>
      </c>
      <c r="B153" s="55">
        <v>152312.97</v>
      </c>
    </row>
    <row r="154" spans="1:2" x14ac:dyDescent="0.25">
      <c r="A154" s="36">
        <v>34881</v>
      </c>
      <c r="B154" s="55">
        <v>130948.69</v>
      </c>
    </row>
    <row r="155" spans="1:2" x14ac:dyDescent="0.25">
      <c r="A155" s="36">
        <v>34912</v>
      </c>
      <c r="B155" s="55">
        <v>20693.86</v>
      </c>
    </row>
    <row r="156" spans="1:2" x14ac:dyDescent="0.25">
      <c r="A156" s="36">
        <v>34943</v>
      </c>
      <c r="B156" s="55">
        <v>12357.21</v>
      </c>
    </row>
    <row r="157" spans="1:2" x14ac:dyDescent="0.25">
      <c r="A157" s="36">
        <v>34973</v>
      </c>
      <c r="B157" s="55">
        <v>2673.76</v>
      </c>
    </row>
    <row r="158" spans="1:2" x14ac:dyDescent="0.25">
      <c r="A158" s="36">
        <v>35004</v>
      </c>
      <c r="B158" s="55">
        <v>1535.63</v>
      </c>
    </row>
    <row r="159" spans="1:2" x14ac:dyDescent="0.25">
      <c r="A159" s="36">
        <v>35034</v>
      </c>
      <c r="B159" s="55">
        <v>934.43</v>
      </c>
    </row>
    <row r="160" spans="1:2" x14ac:dyDescent="0.25">
      <c r="A160" s="36">
        <v>35065</v>
      </c>
      <c r="B160" s="55">
        <v>3708.35</v>
      </c>
    </row>
    <row r="161" spans="1:2" x14ac:dyDescent="0.25">
      <c r="A161" s="36">
        <v>35096</v>
      </c>
      <c r="B161" s="55">
        <v>1660.59</v>
      </c>
    </row>
    <row r="162" spans="1:2" x14ac:dyDescent="0.25">
      <c r="A162" s="36">
        <v>35125</v>
      </c>
      <c r="B162" s="55">
        <v>1691.73</v>
      </c>
    </row>
    <row r="163" spans="1:2" x14ac:dyDescent="0.25">
      <c r="A163" s="36">
        <v>35156</v>
      </c>
      <c r="B163" s="55">
        <v>4057.05</v>
      </c>
    </row>
    <row r="164" spans="1:2" x14ac:dyDescent="0.25">
      <c r="A164" s="36">
        <v>35186</v>
      </c>
      <c r="B164" s="55">
        <v>9915.52</v>
      </c>
    </row>
    <row r="165" spans="1:2" x14ac:dyDescent="0.25">
      <c r="A165" s="36">
        <v>35217</v>
      </c>
      <c r="B165" s="55">
        <v>3191.45</v>
      </c>
    </row>
    <row r="166" spans="1:2" x14ac:dyDescent="0.25">
      <c r="A166" s="36">
        <v>35247</v>
      </c>
      <c r="B166" s="55">
        <v>8271.2000000000007</v>
      </c>
    </row>
    <row r="167" spans="1:2" x14ac:dyDescent="0.25">
      <c r="A167" s="36">
        <v>35278</v>
      </c>
      <c r="B167" s="55">
        <v>8304.91</v>
      </c>
    </row>
    <row r="168" spans="1:2" x14ac:dyDescent="0.25">
      <c r="A168" s="36">
        <v>35309</v>
      </c>
      <c r="B168" s="55">
        <v>6074.67</v>
      </c>
    </row>
    <row r="169" spans="1:2" x14ac:dyDescent="0.25">
      <c r="A169" s="36">
        <v>35339</v>
      </c>
      <c r="B169" s="55">
        <v>881.07</v>
      </c>
    </row>
    <row r="170" spans="1:2" x14ac:dyDescent="0.25">
      <c r="A170" s="36">
        <v>35370</v>
      </c>
      <c r="B170" s="55">
        <v>3078.99</v>
      </c>
    </row>
    <row r="171" spans="1:2" x14ac:dyDescent="0.25">
      <c r="A171" s="36">
        <v>35400</v>
      </c>
      <c r="B171" s="55">
        <v>2611.08</v>
      </c>
    </row>
    <row r="172" spans="1:2" x14ac:dyDescent="0.25">
      <c r="A172" s="36">
        <v>35431</v>
      </c>
      <c r="B172" s="55">
        <v>5186.8500000000004</v>
      </c>
    </row>
    <row r="173" spans="1:2" x14ac:dyDescent="0.25">
      <c r="A173" s="36">
        <v>35462</v>
      </c>
      <c r="B173" s="55">
        <v>3588.15</v>
      </c>
    </row>
    <row r="174" spans="1:2" x14ac:dyDescent="0.25">
      <c r="A174" s="36">
        <v>35490</v>
      </c>
      <c r="B174" s="55">
        <v>546.45000000000005</v>
      </c>
    </row>
    <row r="175" spans="1:2" x14ac:dyDescent="0.25">
      <c r="A175" s="36">
        <v>35521</v>
      </c>
      <c r="B175" s="55">
        <v>9828.44</v>
      </c>
    </row>
    <row r="176" spans="1:2" x14ac:dyDescent="0.25">
      <c r="A176" s="36">
        <v>35551</v>
      </c>
      <c r="B176" s="55">
        <v>2041.22</v>
      </c>
    </row>
    <row r="177" spans="1:2" x14ac:dyDescent="0.25">
      <c r="A177" s="36">
        <v>35582</v>
      </c>
      <c r="B177" s="55">
        <v>31378.97</v>
      </c>
    </row>
    <row r="178" spans="1:2" x14ac:dyDescent="0.25">
      <c r="A178" s="36">
        <v>35612</v>
      </c>
      <c r="B178" s="55">
        <v>19166.560000000001</v>
      </c>
    </row>
    <row r="179" spans="1:2" x14ac:dyDescent="0.25">
      <c r="A179" s="36">
        <v>35643</v>
      </c>
      <c r="B179" s="55">
        <v>26814.94</v>
      </c>
    </row>
    <row r="180" spans="1:2" x14ac:dyDescent="0.25">
      <c r="A180" s="36">
        <v>35674</v>
      </c>
      <c r="B180" s="55">
        <v>7402.42</v>
      </c>
    </row>
    <row r="181" spans="1:2" x14ac:dyDescent="0.25">
      <c r="A181" s="36">
        <v>35704</v>
      </c>
      <c r="B181" s="55">
        <v>11700.67</v>
      </c>
    </row>
    <row r="182" spans="1:2" x14ac:dyDescent="0.25">
      <c r="A182" s="36">
        <v>35735</v>
      </c>
      <c r="B182" s="55">
        <v>2407.9699999999998</v>
      </c>
    </row>
    <row r="183" spans="1:2" x14ac:dyDescent="0.25">
      <c r="A183" s="36">
        <v>35765</v>
      </c>
      <c r="B183" s="55">
        <v>8291.0300000000007</v>
      </c>
    </row>
    <row r="184" spans="1:2" x14ac:dyDescent="0.25">
      <c r="A184" s="36">
        <v>35796</v>
      </c>
      <c r="B184" s="55">
        <v>13949.96</v>
      </c>
    </row>
    <row r="185" spans="1:2" x14ac:dyDescent="0.25">
      <c r="A185" s="36">
        <v>35827</v>
      </c>
      <c r="B185" s="55">
        <v>3066.49</v>
      </c>
    </row>
    <row r="186" spans="1:2" x14ac:dyDescent="0.25">
      <c r="A186" s="36">
        <v>35855</v>
      </c>
      <c r="B186" s="55">
        <v>15526.84</v>
      </c>
    </row>
    <row r="187" spans="1:2" x14ac:dyDescent="0.25">
      <c r="A187" s="36">
        <v>35886</v>
      </c>
      <c r="B187" s="55">
        <v>41371.839999999997</v>
      </c>
    </row>
    <row r="188" spans="1:2" x14ac:dyDescent="0.25">
      <c r="A188" s="36">
        <v>35916</v>
      </c>
      <c r="B188" s="55">
        <v>61762.22</v>
      </c>
    </row>
    <row r="189" spans="1:2" x14ac:dyDescent="0.25">
      <c r="A189" s="36">
        <v>35947</v>
      </c>
      <c r="B189" s="55">
        <v>11906.36</v>
      </c>
    </row>
    <row r="190" spans="1:2" x14ac:dyDescent="0.25">
      <c r="A190" s="36">
        <v>35977</v>
      </c>
      <c r="B190" s="55">
        <v>30647.06</v>
      </c>
    </row>
    <row r="191" spans="1:2" x14ac:dyDescent="0.25">
      <c r="A191" s="36">
        <v>36008</v>
      </c>
      <c r="B191" s="55">
        <v>21751.06</v>
      </c>
    </row>
    <row r="192" spans="1:2" x14ac:dyDescent="0.25">
      <c r="A192" s="36">
        <v>36039</v>
      </c>
      <c r="B192" s="55">
        <v>3496.12</v>
      </c>
    </row>
    <row r="193" spans="1:2" x14ac:dyDescent="0.25">
      <c r="A193" s="36">
        <v>36069</v>
      </c>
      <c r="B193" s="55">
        <v>1462.83</v>
      </c>
    </row>
    <row r="194" spans="1:2" x14ac:dyDescent="0.25">
      <c r="A194" s="36">
        <v>36100</v>
      </c>
      <c r="B194" s="55">
        <v>6106.4</v>
      </c>
    </row>
    <row r="195" spans="1:2" x14ac:dyDescent="0.25">
      <c r="A195" s="36">
        <v>36130</v>
      </c>
      <c r="B195" s="55">
        <v>10064.280000000001</v>
      </c>
    </row>
    <row r="196" spans="1:2" x14ac:dyDescent="0.25">
      <c r="A196" s="36">
        <v>36161</v>
      </c>
      <c r="B196" s="55">
        <v>5823.56</v>
      </c>
    </row>
    <row r="197" spans="1:2" x14ac:dyDescent="0.25">
      <c r="A197" s="36">
        <v>36192</v>
      </c>
      <c r="B197" s="55">
        <v>1112.74</v>
      </c>
    </row>
    <row r="198" spans="1:2" x14ac:dyDescent="0.25">
      <c r="A198" s="36">
        <v>36220</v>
      </c>
      <c r="B198" s="55">
        <v>1245.6400000000001</v>
      </c>
    </row>
    <row r="199" spans="1:2" x14ac:dyDescent="0.25">
      <c r="A199" s="36">
        <v>36251</v>
      </c>
      <c r="B199" s="55">
        <v>20528.04</v>
      </c>
    </row>
    <row r="200" spans="1:2" x14ac:dyDescent="0.25">
      <c r="A200" s="36">
        <v>36281</v>
      </c>
      <c r="B200" s="55">
        <v>69642.67</v>
      </c>
    </row>
    <row r="201" spans="1:2" x14ac:dyDescent="0.25">
      <c r="A201" s="36">
        <v>36312</v>
      </c>
      <c r="B201" s="55">
        <v>87357.3</v>
      </c>
    </row>
    <row r="202" spans="1:2" x14ac:dyDescent="0.25">
      <c r="A202" s="36">
        <v>36342</v>
      </c>
      <c r="B202" s="55">
        <v>22592.06</v>
      </c>
    </row>
    <row r="203" spans="1:2" x14ac:dyDescent="0.25">
      <c r="A203" s="36">
        <v>36373</v>
      </c>
      <c r="B203" s="55">
        <v>41903.42</v>
      </c>
    </row>
    <row r="204" spans="1:2" x14ac:dyDescent="0.25">
      <c r="A204" s="36">
        <v>36404</v>
      </c>
      <c r="B204" s="55">
        <v>11534.05</v>
      </c>
    </row>
    <row r="205" spans="1:2" x14ac:dyDescent="0.25">
      <c r="A205" s="36">
        <v>36434</v>
      </c>
      <c r="B205" s="55">
        <v>12958.21</v>
      </c>
    </row>
    <row r="206" spans="1:2" x14ac:dyDescent="0.25">
      <c r="A206" s="36">
        <v>36465</v>
      </c>
      <c r="B206" s="55">
        <v>9425.99</v>
      </c>
    </row>
    <row r="207" spans="1:2" x14ac:dyDescent="0.25">
      <c r="A207" s="36">
        <v>36495</v>
      </c>
      <c r="B207" s="55">
        <v>4602.91</v>
      </c>
    </row>
    <row r="208" spans="1:2" x14ac:dyDescent="0.25">
      <c r="A208" s="36">
        <v>36526</v>
      </c>
      <c r="B208" s="55">
        <v>13095.07</v>
      </c>
    </row>
    <row r="209" spans="1:2" x14ac:dyDescent="0.25">
      <c r="A209" s="36">
        <v>36557</v>
      </c>
      <c r="B209" s="55">
        <v>3338.23</v>
      </c>
    </row>
    <row r="210" spans="1:2" x14ac:dyDescent="0.25">
      <c r="A210" s="36">
        <v>36586</v>
      </c>
      <c r="B210" s="55">
        <v>7174.32</v>
      </c>
    </row>
    <row r="211" spans="1:2" x14ac:dyDescent="0.25">
      <c r="A211" s="36">
        <v>36617</v>
      </c>
      <c r="B211" s="55">
        <v>6799.44</v>
      </c>
    </row>
    <row r="212" spans="1:2" x14ac:dyDescent="0.25">
      <c r="A212" s="36">
        <v>36647</v>
      </c>
      <c r="B212" s="55">
        <v>5984.22</v>
      </c>
    </row>
    <row r="213" spans="1:2" x14ac:dyDescent="0.25">
      <c r="A213" s="36">
        <v>36678</v>
      </c>
      <c r="B213" s="55">
        <v>9861.9599999999991</v>
      </c>
    </row>
    <row r="214" spans="1:2" x14ac:dyDescent="0.25">
      <c r="A214" s="36">
        <v>36708</v>
      </c>
      <c r="B214" s="55">
        <v>19793.349999999999</v>
      </c>
    </row>
    <row r="215" spans="1:2" x14ac:dyDescent="0.25">
      <c r="A215" s="36">
        <v>36739</v>
      </c>
      <c r="B215" s="55">
        <v>10861.65</v>
      </c>
    </row>
    <row r="216" spans="1:2" x14ac:dyDescent="0.25">
      <c r="A216" s="36">
        <v>36770</v>
      </c>
      <c r="B216" s="55">
        <v>2457.9499999999998</v>
      </c>
    </row>
    <row r="217" spans="1:2" x14ac:dyDescent="0.25">
      <c r="A217" s="36">
        <v>36800</v>
      </c>
      <c r="B217" s="55">
        <v>1109.17</v>
      </c>
    </row>
    <row r="218" spans="1:2" x14ac:dyDescent="0.25">
      <c r="A218" s="36">
        <v>36831</v>
      </c>
      <c r="B218" s="55">
        <v>1408.68</v>
      </c>
    </row>
    <row r="219" spans="1:2" x14ac:dyDescent="0.25">
      <c r="A219" s="36">
        <v>36861</v>
      </c>
      <c r="B219" s="55">
        <v>1069.1099999999999</v>
      </c>
    </row>
    <row r="220" spans="1:2" x14ac:dyDescent="0.25">
      <c r="A220" s="36">
        <v>36892</v>
      </c>
      <c r="B220" s="55">
        <v>1094.8900000000001</v>
      </c>
    </row>
    <row r="221" spans="1:2" x14ac:dyDescent="0.25">
      <c r="A221" s="36">
        <v>36923</v>
      </c>
      <c r="B221" s="55">
        <v>5325.7</v>
      </c>
    </row>
    <row r="222" spans="1:2" x14ac:dyDescent="0.25">
      <c r="A222" s="36">
        <v>36951</v>
      </c>
      <c r="B222" s="55">
        <v>4516.43</v>
      </c>
    </row>
    <row r="223" spans="1:2" x14ac:dyDescent="0.25">
      <c r="A223" s="36">
        <v>36982</v>
      </c>
      <c r="B223" s="55">
        <v>8784.92</v>
      </c>
    </row>
    <row r="224" spans="1:2" x14ac:dyDescent="0.25">
      <c r="A224" s="36">
        <v>37012</v>
      </c>
      <c r="B224" s="55">
        <v>23189.1</v>
      </c>
    </row>
    <row r="225" spans="1:2" x14ac:dyDescent="0.25">
      <c r="A225" s="36">
        <v>37043</v>
      </c>
      <c r="B225" s="55">
        <v>8751.2000000000007</v>
      </c>
    </row>
    <row r="226" spans="1:2" x14ac:dyDescent="0.25">
      <c r="A226" s="36">
        <v>37073</v>
      </c>
      <c r="B226" s="55">
        <v>18819.45</v>
      </c>
    </row>
    <row r="227" spans="1:2" x14ac:dyDescent="0.25">
      <c r="A227" s="36">
        <v>37104</v>
      </c>
      <c r="B227" s="55">
        <v>9554.52</v>
      </c>
    </row>
    <row r="228" spans="1:2" x14ac:dyDescent="0.25">
      <c r="A228" s="36">
        <v>37135</v>
      </c>
      <c r="B228" s="55">
        <v>2732.67</v>
      </c>
    </row>
    <row r="229" spans="1:2" x14ac:dyDescent="0.25">
      <c r="A229" s="36">
        <v>37165</v>
      </c>
      <c r="B229" s="55">
        <v>6553.48</v>
      </c>
    </row>
    <row r="230" spans="1:2" x14ac:dyDescent="0.25">
      <c r="A230" s="36">
        <v>37196</v>
      </c>
      <c r="B230" s="55">
        <v>1505.48</v>
      </c>
    </row>
    <row r="231" spans="1:2" x14ac:dyDescent="0.25">
      <c r="A231" s="36">
        <v>37226</v>
      </c>
      <c r="B231" s="55">
        <v>653.16999999999996</v>
      </c>
    </row>
    <row r="232" spans="1:2" x14ac:dyDescent="0.25">
      <c r="A232" s="36">
        <v>37257</v>
      </c>
      <c r="B232" s="55">
        <v>616.47</v>
      </c>
    </row>
    <row r="233" spans="1:2" x14ac:dyDescent="0.25">
      <c r="A233" s="36">
        <v>37288</v>
      </c>
      <c r="B233" s="55">
        <v>2592.4299999999998</v>
      </c>
    </row>
    <row r="234" spans="1:2" x14ac:dyDescent="0.25">
      <c r="A234" s="36">
        <v>37316</v>
      </c>
      <c r="B234" s="55">
        <v>3116.08</v>
      </c>
    </row>
    <row r="235" spans="1:2" x14ac:dyDescent="0.25">
      <c r="A235" s="36">
        <v>37347</v>
      </c>
      <c r="B235" s="55">
        <v>2158.0500000000002</v>
      </c>
    </row>
    <row r="236" spans="1:2" x14ac:dyDescent="0.25">
      <c r="A236" s="36">
        <v>37377</v>
      </c>
      <c r="B236" s="55">
        <v>5443.91</v>
      </c>
    </row>
    <row r="237" spans="1:2" x14ac:dyDescent="0.25">
      <c r="A237" s="36">
        <v>37408</v>
      </c>
      <c r="B237" s="55">
        <v>2682.29</v>
      </c>
    </row>
    <row r="238" spans="1:2" x14ac:dyDescent="0.25">
      <c r="A238" s="36">
        <v>37438</v>
      </c>
      <c r="B238" s="55">
        <v>3658.76</v>
      </c>
    </row>
    <row r="239" spans="1:2" x14ac:dyDescent="0.25">
      <c r="A239" s="36">
        <v>37469</v>
      </c>
      <c r="B239" s="55">
        <v>2206.4499999999998</v>
      </c>
    </row>
    <row r="240" spans="1:2" x14ac:dyDescent="0.25">
      <c r="A240" s="36">
        <v>37500</v>
      </c>
      <c r="B240" s="55">
        <v>5369.33</v>
      </c>
    </row>
    <row r="241" spans="1:2" x14ac:dyDescent="0.25">
      <c r="A241" s="36">
        <v>37530</v>
      </c>
      <c r="B241" s="55">
        <v>1790.31</v>
      </c>
    </row>
    <row r="242" spans="1:2" x14ac:dyDescent="0.25">
      <c r="A242" s="36">
        <v>37561</v>
      </c>
      <c r="B242" s="55">
        <v>3216.44</v>
      </c>
    </row>
    <row r="243" spans="1:2" x14ac:dyDescent="0.25">
      <c r="A243" s="36">
        <v>37591</v>
      </c>
      <c r="B243" s="55">
        <v>552.79999999999995</v>
      </c>
    </row>
    <row r="244" spans="1:2" x14ac:dyDescent="0.25">
      <c r="A244" s="36">
        <v>37622</v>
      </c>
      <c r="B244" s="55">
        <v>1461.84</v>
      </c>
    </row>
    <row r="245" spans="1:2" x14ac:dyDescent="0.25">
      <c r="A245" s="36">
        <v>37653</v>
      </c>
      <c r="B245" s="55">
        <v>2471.04</v>
      </c>
    </row>
    <row r="246" spans="1:2" x14ac:dyDescent="0.25">
      <c r="A246" s="36">
        <v>37681</v>
      </c>
      <c r="B246" s="55">
        <v>3573.67</v>
      </c>
    </row>
    <row r="247" spans="1:2" x14ac:dyDescent="0.25">
      <c r="A247" s="36">
        <v>37712</v>
      </c>
      <c r="B247" s="55">
        <v>7340.74</v>
      </c>
    </row>
    <row r="248" spans="1:2" x14ac:dyDescent="0.25">
      <c r="A248" s="36">
        <v>37742</v>
      </c>
      <c r="B248" s="55">
        <v>10066.26</v>
      </c>
    </row>
    <row r="249" spans="1:2" x14ac:dyDescent="0.25">
      <c r="A249" s="36">
        <v>37773</v>
      </c>
      <c r="B249" s="55">
        <v>4869.49</v>
      </c>
    </row>
    <row r="250" spans="1:2" x14ac:dyDescent="0.25">
      <c r="A250" s="36">
        <v>37803</v>
      </c>
      <c r="B250" s="55">
        <v>6571.34</v>
      </c>
    </row>
    <row r="251" spans="1:2" x14ac:dyDescent="0.25">
      <c r="A251" s="36">
        <v>37834</v>
      </c>
      <c r="B251" s="55">
        <v>8128.38</v>
      </c>
    </row>
    <row r="252" spans="1:2" x14ac:dyDescent="0.25">
      <c r="A252" s="36">
        <v>37865</v>
      </c>
      <c r="B252" s="55">
        <v>794.79</v>
      </c>
    </row>
    <row r="253" spans="1:2" x14ac:dyDescent="0.25">
      <c r="A253" s="36">
        <v>37895</v>
      </c>
      <c r="B253" s="55">
        <v>751.35</v>
      </c>
    </row>
    <row r="254" spans="1:2" x14ac:dyDescent="0.25">
      <c r="A254" s="36">
        <v>37926</v>
      </c>
      <c r="B254" s="55">
        <v>486.35</v>
      </c>
    </row>
    <row r="255" spans="1:2" x14ac:dyDescent="0.25">
      <c r="A255" s="36">
        <v>37956</v>
      </c>
      <c r="B255" s="55">
        <v>537.92999999999995</v>
      </c>
    </row>
    <row r="256" spans="1:2" x14ac:dyDescent="0.25">
      <c r="A256" s="36">
        <v>37987</v>
      </c>
      <c r="B256" s="55">
        <v>529.59</v>
      </c>
    </row>
    <row r="257" spans="1:2" x14ac:dyDescent="0.25">
      <c r="A257" s="36">
        <v>38018</v>
      </c>
      <c r="B257" s="55">
        <v>6190.31</v>
      </c>
    </row>
    <row r="258" spans="1:2" x14ac:dyDescent="0.25">
      <c r="A258" s="36">
        <v>38047</v>
      </c>
      <c r="B258" s="55">
        <v>7576.97</v>
      </c>
    </row>
    <row r="259" spans="1:2" x14ac:dyDescent="0.25">
      <c r="A259" s="36">
        <v>38078</v>
      </c>
      <c r="B259" s="55">
        <v>8340.6200000000008</v>
      </c>
    </row>
    <row r="260" spans="1:2" x14ac:dyDescent="0.25">
      <c r="A260" s="36">
        <v>38108</v>
      </c>
      <c r="B260" s="55">
        <v>7610.69</v>
      </c>
    </row>
    <row r="261" spans="1:2" x14ac:dyDescent="0.25">
      <c r="A261" s="36">
        <v>38139</v>
      </c>
      <c r="B261" s="55">
        <v>8082.76</v>
      </c>
    </row>
    <row r="262" spans="1:2" x14ac:dyDescent="0.25">
      <c r="A262" s="36">
        <v>38169</v>
      </c>
      <c r="B262" s="55">
        <v>17639.27</v>
      </c>
    </row>
    <row r="263" spans="1:2" x14ac:dyDescent="0.25">
      <c r="A263" s="36">
        <v>38200</v>
      </c>
      <c r="B263" s="55">
        <v>21929.97</v>
      </c>
    </row>
    <row r="264" spans="1:2" x14ac:dyDescent="0.25">
      <c r="A264" s="36">
        <v>38231</v>
      </c>
      <c r="B264" s="55">
        <v>4653.8900000000003</v>
      </c>
    </row>
    <row r="265" spans="1:2" x14ac:dyDescent="0.25">
      <c r="A265" s="36">
        <v>38261</v>
      </c>
      <c r="B265" s="55">
        <v>7260.8</v>
      </c>
    </row>
    <row r="266" spans="1:2" x14ac:dyDescent="0.25">
      <c r="A266" s="36">
        <v>38292</v>
      </c>
      <c r="B266" s="55">
        <v>1957.71</v>
      </c>
    </row>
    <row r="267" spans="1:2" x14ac:dyDescent="0.25">
      <c r="A267" s="36">
        <v>38322</v>
      </c>
      <c r="B267" s="55">
        <v>384.8</v>
      </c>
    </row>
    <row r="268" spans="1:2" x14ac:dyDescent="0.25">
      <c r="A268" s="36">
        <v>38353</v>
      </c>
      <c r="B268" s="55">
        <v>376.67</v>
      </c>
    </row>
    <row r="269" spans="1:2" x14ac:dyDescent="0.25">
      <c r="A269" s="36">
        <v>38384</v>
      </c>
      <c r="B269" s="55">
        <v>875.72</v>
      </c>
    </row>
    <row r="270" spans="1:2" x14ac:dyDescent="0.25">
      <c r="A270" s="36">
        <v>38412</v>
      </c>
      <c r="B270" s="55">
        <v>2752.7</v>
      </c>
    </row>
    <row r="271" spans="1:2" x14ac:dyDescent="0.25">
      <c r="A271" s="36">
        <v>38443</v>
      </c>
      <c r="B271" s="55">
        <v>21931.56</v>
      </c>
    </row>
    <row r="272" spans="1:2" x14ac:dyDescent="0.25">
      <c r="A272" s="36">
        <v>38473</v>
      </c>
      <c r="B272" s="55">
        <v>22869.759999999998</v>
      </c>
    </row>
    <row r="273" spans="1:2" x14ac:dyDescent="0.25">
      <c r="A273" s="36">
        <v>38504</v>
      </c>
      <c r="B273" s="55">
        <v>22730.91</v>
      </c>
    </row>
    <row r="274" spans="1:2" x14ac:dyDescent="0.25">
      <c r="A274" s="36">
        <v>38534</v>
      </c>
      <c r="B274" s="55">
        <v>7644.41</v>
      </c>
    </row>
    <row r="275" spans="1:2" x14ac:dyDescent="0.25">
      <c r="A275" s="36">
        <v>38565</v>
      </c>
      <c r="B275" s="55">
        <v>16324.01</v>
      </c>
    </row>
    <row r="276" spans="1:2" x14ac:dyDescent="0.25">
      <c r="A276" s="36">
        <v>38596</v>
      </c>
      <c r="B276" s="55">
        <v>3287.25</v>
      </c>
    </row>
    <row r="277" spans="1:2" x14ac:dyDescent="0.25">
      <c r="A277" s="36">
        <v>38626</v>
      </c>
      <c r="B277" s="55">
        <v>6331.53</v>
      </c>
    </row>
    <row r="278" spans="1:2" x14ac:dyDescent="0.25">
      <c r="A278" s="36">
        <v>38657</v>
      </c>
      <c r="B278" s="55">
        <v>320.33999999999997</v>
      </c>
    </row>
    <row r="279" spans="1:2" x14ac:dyDescent="0.25">
      <c r="A279" s="36">
        <v>38687</v>
      </c>
      <c r="B279" s="55">
        <v>382.62</v>
      </c>
    </row>
    <row r="280" spans="1:2" x14ac:dyDescent="0.25">
      <c r="A280" s="36">
        <v>38718</v>
      </c>
      <c r="B280" s="55">
        <v>370.32</v>
      </c>
    </row>
    <row r="281" spans="1:2" x14ac:dyDescent="0.25">
      <c r="A281" s="36">
        <v>38749</v>
      </c>
      <c r="B281" s="55">
        <v>772.97</v>
      </c>
    </row>
    <row r="282" spans="1:2" x14ac:dyDescent="0.25">
      <c r="A282" s="36">
        <v>38777</v>
      </c>
      <c r="B282" s="55">
        <v>1265.8699999999999</v>
      </c>
    </row>
    <row r="283" spans="1:2" x14ac:dyDescent="0.25">
      <c r="A283" s="36">
        <v>38808</v>
      </c>
      <c r="B283" s="55">
        <v>1626.07</v>
      </c>
    </row>
    <row r="284" spans="1:2" x14ac:dyDescent="0.25">
      <c r="A284" s="36">
        <v>38838</v>
      </c>
      <c r="B284" s="55">
        <v>9824.2800000000007</v>
      </c>
    </row>
    <row r="285" spans="1:2" x14ac:dyDescent="0.25">
      <c r="A285" s="36">
        <v>38869</v>
      </c>
      <c r="B285" s="55">
        <v>8536.98</v>
      </c>
    </row>
    <row r="286" spans="1:2" x14ac:dyDescent="0.25">
      <c r="A286" s="36">
        <v>38899</v>
      </c>
      <c r="B286" s="55">
        <v>18888.87</v>
      </c>
    </row>
    <row r="287" spans="1:2" x14ac:dyDescent="0.25">
      <c r="A287" s="36">
        <v>38930</v>
      </c>
      <c r="B287" s="55">
        <v>19589.05</v>
      </c>
    </row>
    <row r="288" spans="1:2" x14ac:dyDescent="0.25">
      <c r="A288" s="36">
        <v>38961</v>
      </c>
      <c r="B288" s="55">
        <v>3251.55</v>
      </c>
    </row>
    <row r="289" spans="1:2" x14ac:dyDescent="0.25">
      <c r="A289" s="36">
        <v>38991</v>
      </c>
      <c r="B289" s="55">
        <v>2110.25</v>
      </c>
    </row>
    <row r="290" spans="1:2" x14ac:dyDescent="0.25">
      <c r="A290" s="36">
        <v>39022</v>
      </c>
      <c r="B290" s="55">
        <v>4808.8</v>
      </c>
    </row>
    <row r="291" spans="1:2" x14ac:dyDescent="0.25">
      <c r="A291" s="36">
        <v>39052</v>
      </c>
      <c r="B291" s="55">
        <v>1440.62</v>
      </c>
    </row>
    <row r="292" spans="1:2" x14ac:dyDescent="0.25">
      <c r="A292" s="36">
        <v>39083</v>
      </c>
      <c r="B292" s="55">
        <v>1733.58</v>
      </c>
    </row>
    <row r="293" spans="1:2" x14ac:dyDescent="0.25">
      <c r="A293" s="36">
        <v>39114</v>
      </c>
      <c r="B293" s="55">
        <v>4466.84</v>
      </c>
    </row>
    <row r="294" spans="1:2" x14ac:dyDescent="0.25">
      <c r="A294" s="36">
        <v>39142</v>
      </c>
      <c r="B294" s="55">
        <v>23913.08</v>
      </c>
    </row>
    <row r="295" spans="1:2" x14ac:dyDescent="0.25">
      <c r="A295" s="36">
        <v>39173</v>
      </c>
      <c r="B295" s="55">
        <v>41949.04</v>
      </c>
    </row>
    <row r="296" spans="1:2" x14ac:dyDescent="0.25">
      <c r="A296" s="36">
        <v>39203</v>
      </c>
      <c r="B296" s="55">
        <v>131823.41</v>
      </c>
    </row>
    <row r="297" spans="1:2" x14ac:dyDescent="0.25">
      <c r="A297" s="36">
        <v>39234</v>
      </c>
      <c r="B297" s="55">
        <v>40596.29</v>
      </c>
    </row>
    <row r="298" spans="1:2" x14ac:dyDescent="0.25">
      <c r="A298" s="36">
        <v>39264</v>
      </c>
      <c r="B298" s="55">
        <v>20979.48</v>
      </c>
    </row>
    <row r="299" spans="1:2" x14ac:dyDescent="0.25">
      <c r="A299" s="36">
        <v>39295</v>
      </c>
      <c r="B299" s="55">
        <v>13559.21</v>
      </c>
    </row>
    <row r="300" spans="1:2" x14ac:dyDescent="0.25">
      <c r="A300" s="36">
        <v>39326</v>
      </c>
      <c r="B300" s="55">
        <v>2122.34</v>
      </c>
    </row>
    <row r="301" spans="1:2" x14ac:dyDescent="0.25">
      <c r="A301" s="36">
        <v>39356</v>
      </c>
      <c r="B301" s="55">
        <v>4176.46</v>
      </c>
    </row>
    <row r="302" spans="1:2" x14ac:dyDescent="0.25">
      <c r="A302" s="36">
        <v>39387</v>
      </c>
      <c r="B302" s="55">
        <v>12101.33</v>
      </c>
    </row>
    <row r="303" spans="1:2" x14ac:dyDescent="0.25">
      <c r="A303" s="36">
        <v>39417</v>
      </c>
      <c r="B303" s="55">
        <v>732.51</v>
      </c>
    </row>
    <row r="304" spans="1:2" x14ac:dyDescent="0.25">
      <c r="A304" s="36">
        <v>39448</v>
      </c>
      <c r="B304" s="55">
        <v>284.63</v>
      </c>
    </row>
    <row r="305" spans="1:2" x14ac:dyDescent="0.25">
      <c r="A305" s="36">
        <v>39479</v>
      </c>
      <c r="B305" s="55">
        <v>3729.57</v>
      </c>
    </row>
    <row r="306" spans="1:2" x14ac:dyDescent="0.25">
      <c r="A306" s="36">
        <v>39508</v>
      </c>
      <c r="B306" s="55">
        <v>3300.15</v>
      </c>
    </row>
    <row r="307" spans="1:2" x14ac:dyDescent="0.25">
      <c r="A307" s="36">
        <v>39539</v>
      </c>
      <c r="B307" s="55">
        <v>5086.6899999999996</v>
      </c>
    </row>
    <row r="308" spans="1:2" x14ac:dyDescent="0.25">
      <c r="A308" s="36">
        <v>39569</v>
      </c>
      <c r="B308" s="55">
        <v>15862.05</v>
      </c>
    </row>
    <row r="309" spans="1:2" x14ac:dyDescent="0.25">
      <c r="A309" s="36">
        <v>39600</v>
      </c>
      <c r="B309" s="55">
        <v>8564.36</v>
      </c>
    </row>
    <row r="310" spans="1:2" x14ac:dyDescent="0.25">
      <c r="A310" s="36">
        <v>39630</v>
      </c>
      <c r="B310" s="55">
        <v>18250.18</v>
      </c>
    </row>
    <row r="311" spans="1:2" x14ac:dyDescent="0.25">
      <c r="A311" s="36">
        <v>39661</v>
      </c>
      <c r="B311" s="55">
        <v>10766.44</v>
      </c>
    </row>
    <row r="312" spans="1:2" x14ac:dyDescent="0.25">
      <c r="A312" s="36">
        <v>39692</v>
      </c>
      <c r="B312" s="55">
        <v>3661.54</v>
      </c>
    </row>
    <row r="313" spans="1:2" x14ac:dyDescent="0.25">
      <c r="A313" s="36">
        <v>39722</v>
      </c>
      <c r="B313" s="55">
        <v>757.3</v>
      </c>
    </row>
    <row r="314" spans="1:2" x14ac:dyDescent="0.25">
      <c r="A314" s="36">
        <v>39753</v>
      </c>
      <c r="B314" s="55">
        <v>4891.1099999999997</v>
      </c>
    </row>
    <row r="315" spans="1:2" x14ac:dyDescent="0.25">
      <c r="A315" s="36">
        <v>39783</v>
      </c>
      <c r="B315" s="55">
        <v>1431.1</v>
      </c>
    </row>
    <row r="316" spans="1:2" x14ac:dyDescent="0.25">
      <c r="A316" s="36">
        <v>39814</v>
      </c>
      <c r="B316" s="55">
        <v>623.61</v>
      </c>
    </row>
    <row r="317" spans="1:2" x14ac:dyDescent="0.25">
      <c r="A317" s="36">
        <v>39845</v>
      </c>
      <c r="B317" s="55">
        <v>620.64</v>
      </c>
    </row>
    <row r="318" spans="1:2" x14ac:dyDescent="0.25">
      <c r="A318" s="36">
        <v>39873</v>
      </c>
      <c r="B318" s="55">
        <v>736.08</v>
      </c>
    </row>
    <row r="319" spans="1:2" x14ac:dyDescent="0.25">
      <c r="A319" s="36">
        <v>39904</v>
      </c>
      <c r="B319" s="55">
        <v>9810.59</v>
      </c>
    </row>
    <row r="320" spans="1:2" x14ac:dyDescent="0.25">
      <c r="A320" s="36">
        <v>39934</v>
      </c>
      <c r="B320" s="55">
        <v>13275.57</v>
      </c>
    </row>
    <row r="321" spans="1:2" x14ac:dyDescent="0.25">
      <c r="A321" s="36">
        <v>39965</v>
      </c>
      <c r="B321" s="55">
        <v>55938.67</v>
      </c>
    </row>
    <row r="322" spans="1:2" x14ac:dyDescent="0.25">
      <c r="A322" s="36">
        <v>39995</v>
      </c>
      <c r="B322" s="55">
        <v>17175.13</v>
      </c>
    </row>
    <row r="323" spans="1:2" x14ac:dyDescent="0.25">
      <c r="A323" s="36">
        <v>40026</v>
      </c>
      <c r="B323" s="55">
        <v>6414.64</v>
      </c>
    </row>
    <row r="324" spans="1:2" x14ac:dyDescent="0.25">
      <c r="A324" s="36">
        <v>40057</v>
      </c>
      <c r="B324" s="55">
        <v>2643.41</v>
      </c>
    </row>
    <row r="325" spans="1:2" x14ac:dyDescent="0.25">
      <c r="A325" s="36">
        <v>40087</v>
      </c>
      <c r="B325" s="55">
        <v>1847.63</v>
      </c>
    </row>
    <row r="326" spans="1:2" x14ac:dyDescent="0.25">
      <c r="A326" s="36">
        <v>40118</v>
      </c>
      <c r="B326" s="55">
        <v>11893.07</v>
      </c>
    </row>
    <row r="327" spans="1:2" x14ac:dyDescent="0.25">
      <c r="A327" s="36">
        <v>40148</v>
      </c>
      <c r="B327" s="55">
        <v>2715.41</v>
      </c>
    </row>
    <row r="328" spans="1:2" x14ac:dyDescent="0.25">
      <c r="A328" s="36">
        <v>40179</v>
      </c>
      <c r="B328" s="55">
        <v>392.34</v>
      </c>
    </row>
    <row r="329" spans="1:2" x14ac:dyDescent="0.25">
      <c r="A329" s="36">
        <v>40210</v>
      </c>
      <c r="B329" s="55">
        <v>2282.61</v>
      </c>
    </row>
    <row r="330" spans="1:2" x14ac:dyDescent="0.25">
      <c r="A330" s="36">
        <v>40238</v>
      </c>
      <c r="B330" s="55">
        <v>10586.34</v>
      </c>
    </row>
    <row r="331" spans="1:2" x14ac:dyDescent="0.25">
      <c r="A331" s="36">
        <v>40269</v>
      </c>
      <c r="B331" s="55">
        <v>37129.14</v>
      </c>
    </row>
    <row r="332" spans="1:2" x14ac:dyDescent="0.25">
      <c r="A332" s="36">
        <v>40299</v>
      </c>
      <c r="B332" s="55">
        <v>37448.480000000003</v>
      </c>
    </row>
    <row r="333" spans="1:2" x14ac:dyDescent="0.25">
      <c r="A333" s="36">
        <v>40330</v>
      </c>
      <c r="B333" s="55">
        <v>23682.59</v>
      </c>
    </row>
    <row r="334" spans="1:2" x14ac:dyDescent="0.25">
      <c r="A334" s="36">
        <v>40360</v>
      </c>
      <c r="B334" s="55">
        <v>14913.94</v>
      </c>
    </row>
    <row r="335" spans="1:2" x14ac:dyDescent="0.25">
      <c r="A335" s="36">
        <v>40391</v>
      </c>
      <c r="B335" s="55">
        <v>20995.35</v>
      </c>
    </row>
    <row r="336" spans="1:2" x14ac:dyDescent="0.25">
      <c r="A336" s="36">
        <v>40422</v>
      </c>
      <c r="B336" s="55">
        <v>4492.63</v>
      </c>
    </row>
    <row r="337" spans="1:4" x14ac:dyDescent="0.25">
      <c r="A337" s="36">
        <v>40452</v>
      </c>
      <c r="B337" s="55">
        <v>924.51</v>
      </c>
    </row>
    <row r="338" spans="1:4" x14ac:dyDescent="0.25">
      <c r="A338" s="36">
        <v>40483</v>
      </c>
      <c r="B338" s="55">
        <v>8858.31</v>
      </c>
    </row>
    <row r="339" spans="1:4" x14ac:dyDescent="0.25">
      <c r="A339" s="36">
        <v>40513</v>
      </c>
      <c r="B339" s="55">
        <v>539.12</v>
      </c>
    </row>
    <row r="340" spans="1:4" x14ac:dyDescent="0.25">
      <c r="A340" s="36">
        <v>40544</v>
      </c>
      <c r="B340" s="55">
        <v>427.64</v>
      </c>
    </row>
    <row r="341" spans="1:4" x14ac:dyDescent="0.25">
      <c r="A341" s="36">
        <v>40575</v>
      </c>
      <c r="B341" s="55">
        <v>339.77</v>
      </c>
    </row>
    <row r="342" spans="1:4" x14ac:dyDescent="0.25">
      <c r="A342" s="36">
        <v>40603</v>
      </c>
      <c r="B342" s="55">
        <v>787.25</v>
      </c>
    </row>
    <row r="343" spans="1:4" x14ac:dyDescent="0.25">
      <c r="A343" s="36">
        <v>40634</v>
      </c>
      <c r="B343" s="55">
        <v>4532.6899999999996</v>
      </c>
    </row>
    <row r="344" spans="1:4" x14ac:dyDescent="0.25">
      <c r="A344" s="36">
        <v>40664</v>
      </c>
      <c r="B344" s="55">
        <v>6771.07</v>
      </c>
    </row>
    <row r="345" spans="1:4" x14ac:dyDescent="0.25">
      <c r="A345" s="36">
        <v>40695</v>
      </c>
      <c r="B345" s="55">
        <v>3101.8</v>
      </c>
    </row>
    <row r="346" spans="1:4" x14ac:dyDescent="0.25">
      <c r="A346" s="36">
        <v>40725</v>
      </c>
      <c r="B346" s="55">
        <v>26231.79</v>
      </c>
    </row>
    <row r="347" spans="1:4" x14ac:dyDescent="0.25">
      <c r="A347" s="36">
        <v>40756</v>
      </c>
      <c r="B347" s="55">
        <v>8862.2800000000007</v>
      </c>
      <c r="D347" s="8"/>
    </row>
    <row r="348" spans="1:4" x14ac:dyDescent="0.25">
      <c r="A348" s="36">
        <v>40787</v>
      </c>
      <c r="B348" s="55">
        <v>2738.22</v>
      </c>
      <c r="D348" s="8"/>
    </row>
    <row r="349" spans="1:4" x14ac:dyDescent="0.25">
      <c r="A349" s="37">
        <v>40817</v>
      </c>
      <c r="B349" s="56">
        <v>1602.5</v>
      </c>
      <c r="D349" s="8"/>
    </row>
    <row r="350" spans="1:4" x14ac:dyDescent="0.25">
      <c r="A350" s="37">
        <v>40848</v>
      </c>
      <c r="B350" s="56">
        <v>6775.6</v>
      </c>
      <c r="D350" s="8"/>
    </row>
    <row r="351" spans="1:4" x14ac:dyDescent="0.25">
      <c r="A351" s="37">
        <v>40878</v>
      </c>
      <c r="B351" s="56">
        <v>494.9</v>
      </c>
      <c r="D351" s="8"/>
    </row>
    <row r="352" spans="1:4" x14ac:dyDescent="0.25">
      <c r="A352" s="37">
        <v>40909</v>
      </c>
      <c r="B352" s="56">
        <v>339.2</v>
      </c>
      <c r="D352" s="8"/>
    </row>
    <row r="353" spans="1:4" x14ac:dyDescent="0.25">
      <c r="A353" s="37">
        <v>40940</v>
      </c>
      <c r="B353" s="56">
        <v>1220.8</v>
      </c>
      <c r="D353" s="8"/>
    </row>
    <row r="354" spans="1:4" x14ac:dyDescent="0.25">
      <c r="A354" s="37">
        <v>40969</v>
      </c>
      <c r="B354" s="56">
        <v>972.1</v>
      </c>
      <c r="D354" s="8"/>
    </row>
    <row r="355" spans="1:4" x14ac:dyDescent="0.25">
      <c r="A355" s="37">
        <v>41000</v>
      </c>
      <c r="B355" s="56">
        <v>4213</v>
      </c>
      <c r="D355" s="8"/>
    </row>
    <row r="356" spans="1:4" x14ac:dyDescent="0.25">
      <c r="A356" s="37">
        <v>41030</v>
      </c>
      <c r="B356" s="56">
        <v>5740.2</v>
      </c>
      <c r="D356" s="8"/>
    </row>
    <row r="357" spans="1:4" x14ac:dyDescent="0.25">
      <c r="A357" s="37">
        <v>41061</v>
      </c>
      <c r="B357" s="56">
        <v>6562.8</v>
      </c>
      <c r="D357" s="8"/>
    </row>
    <row r="358" spans="1:4" x14ac:dyDescent="0.25">
      <c r="A358" s="37">
        <v>41091</v>
      </c>
      <c r="B358" s="56">
        <v>3036.5</v>
      </c>
      <c r="D358" s="8"/>
    </row>
    <row r="359" spans="1:4" x14ac:dyDescent="0.25">
      <c r="A359" s="37">
        <v>41122</v>
      </c>
      <c r="B359" s="56">
        <v>1054.4000000000001</v>
      </c>
      <c r="D359" s="8"/>
    </row>
    <row r="360" spans="1:4" x14ac:dyDescent="0.25">
      <c r="A360" s="37">
        <v>41153</v>
      </c>
      <c r="B360" s="56">
        <v>3518.5</v>
      </c>
      <c r="D360" s="8"/>
    </row>
    <row r="361" spans="1:4" ht="15.75" thickBot="1" x14ac:dyDescent="0.3">
      <c r="A361" s="38">
        <v>41183</v>
      </c>
      <c r="B361" s="57">
        <v>403</v>
      </c>
      <c r="D361" s="8"/>
    </row>
    <row r="362" spans="1:4" x14ac:dyDescent="0.25">
      <c r="D362" s="8"/>
    </row>
    <row r="363" spans="1:4" x14ac:dyDescent="0.25">
      <c r="D363" s="8"/>
    </row>
    <row r="364" spans="1:4" x14ac:dyDescent="0.25">
      <c r="D364" s="8"/>
    </row>
    <row r="365" spans="1:4" x14ac:dyDescent="0.25">
      <c r="D365" s="8"/>
    </row>
    <row r="366" spans="1:4" x14ac:dyDescent="0.25">
      <c r="D366" s="8"/>
    </row>
    <row r="367" spans="1:4" x14ac:dyDescent="0.25">
      <c r="D367" s="8"/>
    </row>
    <row r="368" spans="1:4" x14ac:dyDescent="0.25">
      <c r="D368" s="8"/>
    </row>
    <row r="369" spans="4:4" x14ac:dyDescent="0.25">
      <c r="D369" s="8"/>
    </row>
    <row r="370" spans="4:4" x14ac:dyDescent="0.25">
      <c r="D370" s="8"/>
    </row>
    <row r="371" spans="4:4" x14ac:dyDescent="0.25">
      <c r="D371" s="8"/>
    </row>
    <row r="372" spans="4:4" x14ac:dyDescent="0.25">
      <c r="D372" s="8"/>
    </row>
    <row r="373" spans="4:4" x14ac:dyDescent="0.25">
      <c r="D373"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9"/>
  <sheetViews>
    <sheetView zoomScale="80" zoomScaleNormal="80" workbookViewId="0">
      <selection activeCell="R4" sqref="R4"/>
    </sheetView>
  </sheetViews>
  <sheetFormatPr defaultRowHeight="15" x14ac:dyDescent="0.25"/>
  <cols>
    <col min="1" max="1" width="16.85546875" style="2" bestFit="1" customWidth="1"/>
    <col min="16" max="16" width="15.5703125" customWidth="1"/>
    <col min="17" max="17" width="9.140625" style="8"/>
  </cols>
  <sheetData>
    <row r="1" spans="1:17" s="6" customFormat="1" ht="21" customHeight="1" thickBot="1" x14ac:dyDescent="0.3">
      <c r="A1" s="76" t="s">
        <v>19</v>
      </c>
      <c r="B1" s="77"/>
      <c r="C1" s="77"/>
      <c r="D1" s="77"/>
      <c r="E1" s="77"/>
      <c r="F1" s="77"/>
      <c r="G1" s="77"/>
      <c r="H1" s="77"/>
      <c r="I1" s="77"/>
      <c r="J1" s="77"/>
      <c r="K1" s="77"/>
      <c r="L1" s="77"/>
      <c r="M1" s="77"/>
      <c r="N1" s="77"/>
      <c r="O1" s="77"/>
      <c r="P1" s="52" t="s">
        <v>13</v>
      </c>
      <c r="Q1" s="35"/>
    </row>
    <row r="2" spans="1:17" s="10" customFormat="1" ht="30" customHeight="1" thickBot="1" x14ac:dyDescent="0.3">
      <c r="A2" s="7" t="s">
        <v>15</v>
      </c>
      <c r="B2" s="5" t="s">
        <v>11</v>
      </c>
      <c r="C2" s="4" t="s">
        <v>12</v>
      </c>
      <c r="D2" s="4" t="s">
        <v>1</v>
      </c>
      <c r="E2" s="4" t="s">
        <v>2</v>
      </c>
      <c r="F2" s="4" t="s">
        <v>3</v>
      </c>
      <c r="G2" s="4" t="s">
        <v>4</v>
      </c>
      <c r="H2" s="4" t="s">
        <v>5</v>
      </c>
      <c r="I2" s="4" t="s">
        <v>6</v>
      </c>
      <c r="J2" s="4" t="s">
        <v>7</v>
      </c>
      <c r="K2" s="4" t="s">
        <v>8</v>
      </c>
      <c r="L2" s="4" t="s">
        <v>9</v>
      </c>
      <c r="M2" s="9" t="s">
        <v>10</v>
      </c>
      <c r="N2" s="40" t="s">
        <v>16</v>
      </c>
      <c r="O2" s="7" t="s">
        <v>20</v>
      </c>
      <c r="P2" s="44" t="s">
        <v>14</v>
      </c>
      <c r="Q2" s="35"/>
    </row>
    <row r="3" spans="1:17" x14ac:dyDescent="0.25">
      <c r="A3" s="22">
        <v>1983</v>
      </c>
      <c r="B3" s="23">
        <v>5914.8</v>
      </c>
      <c r="C3" s="27">
        <v>9191.5400000000009</v>
      </c>
      <c r="D3" s="27">
        <v>10197.17</v>
      </c>
      <c r="E3" s="27">
        <v>1719.89</v>
      </c>
      <c r="F3" s="27">
        <v>18150.41</v>
      </c>
      <c r="G3" s="27">
        <v>73968.679999999993</v>
      </c>
      <c r="H3" s="27">
        <v>150587.31</v>
      </c>
      <c r="I3" s="27">
        <v>146501.31</v>
      </c>
      <c r="J3" s="27">
        <v>108755.3</v>
      </c>
      <c r="K3" s="27">
        <v>56452.39</v>
      </c>
      <c r="L3" s="27">
        <v>12375.06</v>
      </c>
      <c r="M3" s="28">
        <v>995.72</v>
      </c>
      <c r="N3" s="41">
        <f>SUM($B3:$M3)</f>
        <v>594809.58000000007</v>
      </c>
      <c r="O3" s="48">
        <f>SUM($B3:$M3)/COUNTIF($B3:$M3,"&gt;0")</f>
        <v>49567.465000000004</v>
      </c>
      <c r="P3" s="45"/>
    </row>
    <row r="4" spans="1:17" x14ac:dyDescent="0.25">
      <c r="A4" s="14">
        <v>1984</v>
      </c>
      <c r="B4" s="15">
        <v>1049.27</v>
      </c>
      <c r="C4" s="16">
        <v>9042.7800000000007</v>
      </c>
      <c r="D4" s="16">
        <v>14465.67</v>
      </c>
      <c r="E4" s="16">
        <v>18688.54</v>
      </c>
      <c r="F4" s="16">
        <v>18750.03</v>
      </c>
      <c r="G4" s="16">
        <v>79462.98</v>
      </c>
      <c r="H4" s="16">
        <v>128411.79</v>
      </c>
      <c r="I4" s="16">
        <v>44172.55</v>
      </c>
      <c r="J4" s="16">
        <v>18095.47</v>
      </c>
      <c r="K4" s="16">
        <v>86718.62</v>
      </c>
      <c r="L4" s="16">
        <v>44928.26</v>
      </c>
      <c r="M4" s="17">
        <v>79086.11</v>
      </c>
      <c r="N4" s="42">
        <f t="shared" ref="N4:N32" si="0">SUM($B4:$M4)</f>
        <v>542872.06999999995</v>
      </c>
      <c r="O4" s="49">
        <f t="shared" ref="O4:O32" si="1">SUM($B4:$M4)/COUNTIF($B4:$M4,"&gt;0")</f>
        <v>45239.339166666665</v>
      </c>
      <c r="P4" s="46">
        <f>AVERAGE(N$3:N4)</f>
        <v>568840.82499999995</v>
      </c>
    </row>
    <row r="5" spans="1:17" x14ac:dyDescent="0.25">
      <c r="A5" s="14">
        <v>1985</v>
      </c>
      <c r="B5" s="15">
        <v>55145.27</v>
      </c>
      <c r="C5" s="16">
        <v>11653.06</v>
      </c>
      <c r="D5" s="16">
        <v>10615.69</v>
      </c>
      <c r="E5" s="16">
        <v>8497.31</v>
      </c>
      <c r="F5" s="16">
        <v>8749.2199999999993</v>
      </c>
      <c r="G5" s="16">
        <v>24230.44</v>
      </c>
      <c r="H5" s="16">
        <v>112539.82</v>
      </c>
      <c r="I5" s="16">
        <v>43708.41</v>
      </c>
      <c r="J5" s="16">
        <v>39941.74</v>
      </c>
      <c r="K5" s="16">
        <v>28453.31</v>
      </c>
      <c r="L5" s="16">
        <v>5611.32</v>
      </c>
      <c r="M5" s="17">
        <v>1684.78</v>
      </c>
      <c r="N5" s="42">
        <f t="shared" si="0"/>
        <v>350830.37</v>
      </c>
      <c r="O5" s="49">
        <f t="shared" si="1"/>
        <v>29235.864166666666</v>
      </c>
      <c r="P5" s="46">
        <f>AVERAGE(N$3:N5)</f>
        <v>496170.67333333334</v>
      </c>
    </row>
    <row r="6" spans="1:17" x14ac:dyDescent="0.25">
      <c r="A6" s="14">
        <v>1986</v>
      </c>
      <c r="B6" s="15">
        <v>13942.02</v>
      </c>
      <c r="C6" s="16">
        <v>12212.41</v>
      </c>
      <c r="D6" s="16">
        <v>10806.11</v>
      </c>
      <c r="E6" s="16">
        <v>2318.71</v>
      </c>
      <c r="F6" s="16">
        <v>905.86</v>
      </c>
      <c r="G6" s="16">
        <v>25021.06</v>
      </c>
      <c r="H6" s="16">
        <v>4617.59</v>
      </c>
      <c r="I6" s="16">
        <v>12037.86</v>
      </c>
      <c r="J6" s="16">
        <v>20687.900000000001</v>
      </c>
      <c r="K6" s="16">
        <v>19593.009999999998</v>
      </c>
      <c r="L6" s="16">
        <v>5899.52</v>
      </c>
      <c r="M6" s="17">
        <v>2554.15</v>
      </c>
      <c r="N6" s="42">
        <f t="shared" si="0"/>
        <v>130596.19999999998</v>
      </c>
      <c r="O6" s="49">
        <f t="shared" si="1"/>
        <v>10883.016666666665</v>
      </c>
      <c r="P6" s="46">
        <f>AVERAGE(N$3:N6)</f>
        <v>404777.05499999999</v>
      </c>
    </row>
    <row r="7" spans="1:17" x14ac:dyDescent="0.25">
      <c r="A7" s="14">
        <v>1987</v>
      </c>
      <c r="B7" s="15">
        <v>1283.72</v>
      </c>
      <c r="C7" s="16">
        <v>1188.1199999999999</v>
      </c>
      <c r="D7" s="16">
        <v>1253.18</v>
      </c>
      <c r="E7" s="16">
        <v>3822.2</v>
      </c>
      <c r="F7" s="16">
        <v>12767.79</v>
      </c>
      <c r="G7" s="16">
        <v>26922.04</v>
      </c>
      <c r="H7" s="16">
        <v>164501.57999999999</v>
      </c>
      <c r="I7" s="16">
        <v>63349.02</v>
      </c>
      <c r="J7" s="16">
        <v>19045.57</v>
      </c>
      <c r="K7" s="16">
        <v>18515.97</v>
      </c>
      <c r="L7" s="16">
        <v>1354.53</v>
      </c>
      <c r="M7" s="17">
        <v>2584.5</v>
      </c>
      <c r="N7" s="42">
        <f t="shared" si="0"/>
        <v>316588.22000000009</v>
      </c>
      <c r="O7" s="49">
        <f t="shared" si="1"/>
        <v>26382.351666666673</v>
      </c>
      <c r="P7" s="46">
        <f>AVERAGE(N$3:N7)</f>
        <v>387139.288</v>
      </c>
    </row>
    <row r="8" spans="1:17" x14ac:dyDescent="0.25">
      <c r="A8" s="14">
        <v>1988</v>
      </c>
      <c r="B8" s="15">
        <v>4114.18</v>
      </c>
      <c r="C8" s="16">
        <v>2550.7800000000002</v>
      </c>
      <c r="D8" s="16">
        <v>8390.2099999999991</v>
      </c>
      <c r="E8" s="16">
        <v>12864.98</v>
      </c>
      <c r="F8" s="16">
        <v>11198.84</v>
      </c>
      <c r="G8" s="16">
        <v>15860.07</v>
      </c>
      <c r="H8" s="16">
        <v>25993.77</v>
      </c>
      <c r="I8" s="16">
        <v>9867.91</v>
      </c>
      <c r="J8" s="16">
        <v>21463.45</v>
      </c>
      <c r="K8" s="16">
        <v>21618.17</v>
      </c>
      <c r="L8" s="16">
        <v>3728.19</v>
      </c>
      <c r="M8" s="17">
        <v>616.08000000000004</v>
      </c>
      <c r="N8" s="42">
        <f t="shared" si="0"/>
        <v>138266.62999999998</v>
      </c>
      <c r="O8" s="49">
        <f t="shared" si="1"/>
        <v>11522.219166666664</v>
      </c>
      <c r="P8" s="46">
        <f>AVERAGE(N$3:N8)</f>
        <v>345660.51166666666</v>
      </c>
    </row>
    <row r="9" spans="1:17" x14ac:dyDescent="0.25">
      <c r="A9" s="14">
        <v>1989</v>
      </c>
      <c r="B9" s="15">
        <v>535.74</v>
      </c>
      <c r="C9" s="16">
        <v>3201.96</v>
      </c>
      <c r="D9" s="16">
        <v>2899.88</v>
      </c>
      <c r="E9" s="16">
        <v>4385.5200000000004</v>
      </c>
      <c r="F9" s="16">
        <v>4025.91</v>
      </c>
      <c r="G9" s="16">
        <v>4471.21</v>
      </c>
      <c r="H9" s="16">
        <v>14301.04</v>
      </c>
      <c r="I9" s="16">
        <v>8447.33</v>
      </c>
      <c r="J9" s="16">
        <v>24912.76</v>
      </c>
      <c r="K9" s="16">
        <v>13446.15</v>
      </c>
      <c r="L9" s="16">
        <v>3108.14</v>
      </c>
      <c r="M9" s="17">
        <v>927.48</v>
      </c>
      <c r="N9" s="42">
        <f t="shared" si="0"/>
        <v>84663.12</v>
      </c>
      <c r="O9" s="49">
        <f t="shared" si="1"/>
        <v>7055.2599999999993</v>
      </c>
      <c r="P9" s="46">
        <f>AVERAGE(N$3:N9)</f>
        <v>308375.17</v>
      </c>
    </row>
    <row r="10" spans="1:17" x14ac:dyDescent="0.25">
      <c r="A10" s="14">
        <v>1990</v>
      </c>
      <c r="B10" s="15">
        <v>601</v>
      </c>
      <c r="C10" s="16">
        <v>791.42</v>
      </c>
      <c r="D10" s="16">
        <v>845.37</v>
      </c>
      <c r="E10" s="16">
        <v>997.3</v>
      </c>
      <c r="F10" s="16">
        <v>13533.42</v>
      </c>
      <c r="G10" s="16">
        <v>4815.9399999999996</v>
      </c>
      <c r="H10" s="16">
        <v>12505.97</v>
      </c>
      <c r="I10" s="16">
        <v>2812.4</v>
      </c>
      <c r="J10" s="16">
        <v>19358.96</v>
      </c>
      <c r="K10" s="16">
        <v>11462.65</v>
      </c>
      <c r="L10" s="16">
        <v>7874.5</v>
      </c>
      <c r="M10" s="17">
        <v>732.9</v>
      </c>
      <c r="N10" s="42">
        <f t="shared" si="0"/>
        <v>76331.829999999987</v>
      </c>
      <c r="O10" s="49">
        <f t="shared" si="1"/>
        <v>6360.9858333333323</v>
      </c>
      <c r="P10" s="46">
        <f>AVERAGE(N$3:N10)</f>
        <v>279369.7525</v>
      </c>
    </row>
    <row r="11" spans="1:17" x14ac:dyDescent="0.25">
      <c r="A11" s="14">
        <v>1991</v>
      </c>
      <c r="B11" s="15">
        <v>1050.8599999999999</v>
      </c>
      <c r="C11" s="16">
        <v>540.70000000000005</v>
      </c>
      <c r="D11" s="16">
        <v>1218.6600000000001</v>
      </c>
      <c r="E11" s="16">
        <v>889.6</v>
      </c>
      <c r="F11" s="16">
        <v>1052.45</v>
      </c>
      <c r="G11" s="16">
        <v>1247.6199999999999</v>
      </c>
      <c r="H11" s="16">
        <v>9617.4</v>
      </c>
      <c r="I11" s="16">
        <v>11528.1</v>
      </c>
      <c r="J11" s="16">
        <v>14848.48</v>
      </c>
      <c r="K11" s="16">
        <v>19991.7</v>
      </c>
      <c r="L11" s="16">
        <v>2465.29</v>
      </c>
      <c r="M11" s="17">
        <v>2150.71</v>
      </c>
      <c r="N11" s="42">
        <f t="shared" si="0"/>
        <v>66601.569999999992</v>
      </c>
      <c r="O11" s="49">
        <f t="shared" si="1"/>
        <v>5550.1308333333327</v>
      </c>
      <c r="P11" s="46">
        <f>AVERAGE(N$3:N11)</f>
        <v>255728.84333333332</v>
      </c>
    </row>
    <row r="12" spans="1:17" x14ac:dyDescent="0.25">
      <c r="A12" s="14">
        <v>1992</v>
      </c>
      <c r="B12" s="15">
        <v>1551.1</v>
      </c>
      <c r="C12" s="16">
        <v>562.91999999999996</v>
      </c>
      <c r="D12" s="16">
        <v>5089.8599999999997</v>
      </c>
      <c r="E12" s="16">
        <v>1531.26</v>
      </c>
      <c r="F12" s="16">
        <v>17698.77</v>
      </c>
      <c r="G12" s="16">
        <v>11780.01</v>
      </c>
      <c r="H12" s="16">
        <v>8628.2199999999993</v>
      </c>
      <c r="I12" s="16">
        <v>4986.5200000000004</v>
      </c>
      <c r="J12" s="16">
        <v>11266.28</v>
      </c>
      <c r="K12" s="16">
        <v>13612.76</v>
      </c>
      <c r="L12" s="16">
        <v>1198.03</v>
      </c>
      <c r="M12" s="17">
        <v>1511.43</v>
      </c>
      <c r="N12" s="42">
        <f t="shared" si="0"/>
        <v>79417.159999999989</v>
      </c>
      <c r="O12" s="49">
        <f t="shared" si="1"/>
        <v>6618.0966666666654</v>
      </c>
      <c r="P12" s="46">
        <f>AVERAGE(N$3:N12)</f>
        <v>238097.67499999999</v>
      </c>
    </row>
    <row r="13" spans="1:17" x14ac:dyDescent="0.25">
      <c r="A13" s="14">
        <v>1993</v>
      </c>
      <c r="B13" s="15">
        <v>2210.41</v>
      </c>
      <c r="C13" s="16">
        <v>1009.6</v>
      </c>
      <c r="D13" s="16">
        <v>1658.21</v>
      </c>
      <c r="E13" s="16">
        <v>4494.6099999999997</v>
      </c>
      <c r="F13" s="16">
        <v>4347.83</v>
      </c>
      <c r="G13" s="16">
        <v>3849.97</v>
      </c>
      <c r="H13" s="16">
        <v>6213.71</v>
      </c>
      <c r="I13" s="16">
        <v>3023.65</v>
      </c>
      <c r="J13" s="16">
        <v>7436.14</v>
      </c>
      <c r="K13" s="16">
        <v>9096.33</v>
      </c>
      <c r="L13" s="16">
        <v>4783.6099999999997</v>
      </c>
      <c r="M13" s="17">
        <v>1531.46</v>
      </c>
      <c r="N13" s="42">
        <f t="shared" si="0"/>
        <v>49655.53</v>
      </c>
      <c r="O13" s="49">
        <f t="shared" si="1"/>
        <v>4137.9608333333335</v>
      </c>
      <c r="P13" s="46">
        <f>AVERAGE(N$3:N13)</f>
        <v>220966.57090909089</v>
      </c>
    </row>
    <row r="14" spans="1:17" x14ac:dyDescent="0.25">
      <c r="A14" s="14">
        <v>1994</v>
      </c>
      <c r="B14" s="15">
        <v>894.96</v>
      </c>
      <c r="C14" s="16">
        <v>729.33</v>
      </c>
      <c r="D14" s="16">
        <v>1248.6099999999999</v>
      </c>
      <c r="E14" s="16">
        <v>777.14</v>
      </c>
      <c r="F14" s="16">
        <v>953.87</v>
      </c>
      <c r="G14" s="16">
        <v>3450.89</v>
      </c>
      <c r="H14" s="16">
        <v>4919.87</v>
      </c>
      <c r="I14" s="16">
        <v>9202.4500000000007</v>
      </c>
      <c r="J14" s="16">
        <v>2612.86</v>
      </c>
      <c r="K14" s="16">
        <v>7697.96</v>
      </c>
      <c r="L14" s="16">
        <v>2557.52</v>
      </c>
      <c r="M14" s="17">
        <v>2212.4</v>
      </c>
      <c r="N14" s="42">
        <f t="shared" si="0"/>
        <v>37257.86</v>
      </c>
      <c r="O14" s="49">
        <f t="shared" si="1"/>
        <v>3104.8216666666667</v>
      </c>
      <c r="P14" s="46">
        <f>AVERAGE(N$3:N14)</f>
        <v>205657.51166666663</v>
      </c>
    </row>
    <row r="15" spans="1:17" x14ac:dyDescent="0.25">
      <c r="A15" s="14">
        <v>1995</v>
      </c>
      <c r="B15" s="15">
        <v>777.53</v>
      </c>
      <c r="C15" s="16">
        <v>556.97</v>
      </c>
      <c r="D15" s="16">
        <v>687.48</v>
      </c>
      <c r="E15" s="16">
        <v>648.21</v>
      </c>
      <c r="F15" s="16">
        <v>418.52</v>
      </c>
      <c r="G15" s="16">
        <v>3336.25</v>
      </c>
      <c r="H15" s="16">
        <v>74920.77</v>
      </c>
      <c r="I15" s="16">
        <v>152312.97</v>
      </c>
      <c r="J15" s="16">
        <v>130948.69</v>
      </c>
      <c r="K15" s="16">
        <v>20693.86</v>
      </c>
      <c r="L15" s="16">
        <v>12357.21</v>
      </c>
      <c r="M15" s="17">
        <v>2673.76</v>
      </c>
      <c r="N15" s="42">
        <f t="shared" si="0"/>
        <v>400332.22000000003</v>
      </c>
      <c r="O15" s="49">
        <f t="shared" si="1"/>
        <v>33361.018333333333</v>
      </c>
      <c r="P15" s="46">
        <f>AVERAGE(N$3:N15)</f>
        <v>220632.48923076922</v>
      </c>
    </row>
    <row r="16" spans="1:17" x14ac:dyDescent="0.25">
      <c r="A16" s="14">
        <v>1996</v>
      </c>
      <c r="B16" s="15">
        <v>1535.63</v>
      </c>
      <c r="C16" s="16">
        <v>934.43</v>
      </c>
      <c r="D16" s="16">
        <v>3708.35</v>
      </c>
      <c r="E16" s="16">
        <v>1660.59</v>
      </c>
      <c r="F16" s="16">
        <v>1691.73</v>
      </c>
      <c r="G16" s="16">
        <v>4057.05</v>
      </c>
      <c r="H16" s="16">
        <v>9915.52</v>
      </c>
      <c r="I16" s="16">
        <v>3191.45</v>
      </c>
      <c r="J16" s="16">
        <v>8271.2000000000007</v>
      </c>
      <c r="K16" s="16">
        <v>8304.91</v>
      </c>
      <c r="L16" s="16">
        <v>6074.67</v>
      </c>
      <c r="M16" s="17">
        <v>881.07</v>
      </c>
      <c r="N16" s="42">
        <f t="shared" si="0"/>
        <v>50226.6</v>
      </c>
      <c r="O16" s="49">
        <f t="shared" si="1"/>
        <v>4185.55</v>
      </c>
      <c r="P16" s="46">
        <f>AVERAGE(N$3:N16)</f>
        <v>208460.63999999998</v>
      </c>
    </row>
    <row r="17" spans="1:16" x14ac:dyDescent="0.25">
      <c r="A17" s="14">
        <v>1997</v>
      </c>
      <c r="B17" s="15">
        <v>3078.99</v>
      </c>
      <c r="C17" s="16">
        <v>2611.08</v>
      </c>
      <c r="D17" s="16">
        <v>5186.8500000000004</v>
      </c>
      <c r="E17" s="16">
        <v>3588.15</v>
      </c>
      <c r="F17" s="16">
        <v>546.45000000000005</v>
      </c>
      <c r="G17" s="16">
        <v>9828.44</v>
      </c>
      <c r="H17" s="16">
        <v>2041.22</v>
      </c>
      <c r="I17" s="16">
        <v>31378.97</v>
      </c>
      <c r="J17" s="16">
        <v>19166.560000000001</v>
      </c>
      <c r="K17" s="16">
        <v>26814.94</v>
      </c>
      <c r="L17" s="16">
        <v>7402.42</v>
      </c>
      <c r="M17" s="17">
        <v>11700.67</v>
      </c>
      <c r="N17" s="42">
        <f t="shared" si="0"/>
        <v>123344.74</v>
      </c>
      <c r="O17" s="49">
        <f t="shared" si="1"/>
        <v>10278.728333333334</v>
      </c>
      <c r="P17" s="46">
        <f>AVERAGE(N$3:N17)</f>
        <v>202786.24666666667</v>
      </c>
    </row>
    <row r="18" spans="1:16" x14ac:dyDescent="0.25">
      <c r="A18" s="14">
        <v>1998</v>
      </c>
      <c r="B18" s="15">
        <v>2407.9699999999998</v>
      </c>
      <c r="C18" s="16">
        <v>8291.0300000000007</v>
      </c>
      <c r="D18" s="16">
        <v>13949.96</v>
      </c>
      <c r="E18" s="16">
        <v>3066.49</v>
      </c>
      <c r="F18" s="16">
        <v>15526.84</v>
      </c>
      <c r="G18" s="16">
        <v>41371.839999999997</v>
      </c>
      <c r="H18" s="16">
        <v>61762.22</v>
      </c>
      <c r="I18" s="16">
        <v>11906.36</v>
      </c>
      <c r="J18" s="16">
        <v>30647.06</v>
      </c>
      <c r="K18" s="16">
        <v>21751.06</v>
      </c>
      <c r="L18" s="16">
        <v>3496.12</v>
      </c>
      <c r="M18" s="17">
        <v>1462.83</v>
      </c>
      <c r="N18" s="42">
        <f t="shared" si="0"/>
        <v>215639.77999999994</v>
      </c>
      <c r="O18" s="49">
        <f t="shared" si="1"/>
        <v>17969.981666666663</v>
      </c>
      <c r="P18" s="46">
        <f>AVERAGE(N$3:N18)</f>
        <v>203589.5925</v>
      </c>
    </row>
    <row r="19" spans="1:16" x14ac:dyDescent="0.25">
      <c r="A19" s="14">
        <v>1999</v>
      </c>
      <c r="B19" s="15">
        <v>6106.4</v>
      </c>
      <c r="C19" s="16">
        <v>10064.280000000001</v>
      </c>
      <c r="D19" s="16">
        <v>5823.56</v>
      </c>
      <c r="E19" s="16">
        <v>1112.74</v>
      </c>
      <c r="F19" s="16">
        <v>1245.6400000000001</v>
      </c>
      <c r="G19" s="16">
        <v>20528.04</v>
      </c>
      <c r="H19" s="16">
        <v>69642.67</v>
      </c>
      <c r="I19" s="16">
        <v>87357.3</v>
      </c>
      <c r="J19" s="16">
        <v>22592.06</v>
      </c>
      <c r="K19" s="16">
        <v>41903.42</v>
      </c>
      <c r="L19" s="16">
        <v>11534.05</v>
      </c>
      <c r="M19" s="17">
        <v>12958.21</v>
      </c>
      <c r="N19" s="42">
        <f t="shared" si="0"/>
        <v>290868.37</v>
      </c>
      <c r="O19" s="49">
        <f t="shared" si="1"/>
        <v>24239.030833333334</v>
      </c>
      <c r="P19" s="46">
        <f>AVERAGE(N$3:N19)</f>
        <v>208723.63823529411</v>
      </c>
    </row>
    <row r="20" spans="1:16" x14ac:dyDescent="0.25">
      <c r="A20" s="14">
        <v>2000</v>
      </c>
      <c r="B20" s="15">
        <v>9425.99</v>
      </c>
      <c r="C20" s="16">
        <v>4602.91</v>
      </c>
      <c r="D20" s="16">
        <v>13095.07</v>
      </c>
      <c r="E20" s="16">
        <v>3338.23</v>
      </c>
      <c r="F20" s="16">
        <v>7174.32</v>
      </c>
      <c r="G20" s="16">
        <v>6799.44</v>
      </c>
      <c r="H20" s="16">
        <v>5984.22</v>
      </c>
      <c r="I20" s="16">
        <v>9861.9599999999991</v>
      </c>
      <c r="J20" s="16">
        <v>19793.349999999999</v>
      </c>
      <c r="K20" s="16">
        <v>10861.65</v>
      </c>
      <c r="L20" s="16">
        <v>2457.9499999999998</v>
      </c>
      <c r="M20" s="17">
        <v>1109.17</v>
      </c>
      <c r="N20" s="42">
        <f t="shared" si="0"/>
        <v>94504.26</v>
      </c>
      <c r="O20" s="49">
        <f t="shared" si="1"/>
        <v>7875.3549999999996</v>
      </c>
      <c r="P20" s="46">
        <f>AVERAGE(N$3:N20)</f>
        <v>202378.11722222221</v>
      </c>
    </row>
    <row r="21" spans="1:16" x14ac:dyDescent="0.25">
      <c r="A21" s="14">
        <v>2001</v>
      </c>
      <c r="B21" s="15">
        <v>1408.68</v>
      </c>
      <c r="C21" s="16">
        <v>1069.1099999999999</v>
      </c>
      <c r="D21" s="16">
        <v>1094.8900000000001</v>
      </c>
      <c r="E21" s="16">
        <v>5325.7</v>
      </c>
      <c r="F21" s="16">
        <v>4516.43</v>
      </c>
      <c r="G21" s="16">
        <v>8784.92</v>
      </c>
      <c r="H21" s="16">
        <v>23189.1</v>
      </c>
      <c r="I21" s="16">
        <v>8751.2000000000007</v>
      </c>
      <c r="J21" s="16">
        <v>18819.45</v>
      </c>
      <c r="K21" s="16">
        <v>9554.52</v>
      </c>
      <c r="L21" s="16">
        <v>2732.67</v>
      </c>
      <c r="M21" s="17">
        <v>6553.48</v>
      </c>
      <c r="N21" s="42">
        <f t="shared" si="0"/>
        <v>91800.15</v>
      </c>
      <c r="O21" s="49">
        <f t="shared" si="1"/>
        <v>7650.0124999999998</v>
      </c>
      <c r="P21" s="46">
        <f>AVERAGE(N$3:N21)</f>
        <v>196558.2242105263</v>
      </c>
    </row>
    <row r="22" spans="1:16" x14ac:dyDescent="0.25">
      <c r="A22" s="14">
        <v>2002</v>
      </c>
      <c r="B22" s="15">
        <v>1505.48</v>
      </c>
      <c r="C22" s="16">
        <v>653.16999999999996</v>
      </c>
      <c r="D22" s="16">
        <v>616.47</v>
      </c>
      <c r="E22" s="16">
        <v>2592.4299999999998</v>
      </c>
      <c r="F22" s="16">
        <v>3116.08</v>
      </c>
      <c r="G22" s="16">
        <v>2158.0500000000002</v>
      </c>
      <c r="H22" s="16">
        <v>5443.91</v>
      </c>
      <c r="I22" s="16">
        <v>2682.29</v>
      </c>
      <c r="J22" s="16">
        <v>3658.76</v>
      </c>
      <c r="K22" s="16">
        <v>2206.4499999999998</v>
      </c>
      <c r="L22" s="16">
        <v>5369.33</v>
      </c>
      <c r="M22" s="17">
        <v>1790.31</v>
      </c>
      <c r="N22" s="42">
        <f t="shared" si="0"/>
        <v>31792.73</v>
      </c>
      <c r="O22" s="49">
        <f t="shared" si="1"/>
        <v>2649.3941666666665</v>
      </c>
      <c r="P22" s="46">
        <f>AVERAGE(N$3:N22)</f>
        <v>188319.94949999999</v>
      </c>
    </row>
    <row r="23" spans="1:16" x14ac:dyDescent="0.25">
      <c r="A23" s="14">
        <v>2003</v>
      </c>
      <c r="B23" s="15">
        <v>3216.44</v>
      </c>
      <c r="C23" s="16">
        <v>552.79999999999995</v>
      </c>
      <c r="D23" s="16">
        <v>1461.84</v>
      </c>
      <c r="E23" s="16">
        <v>2471.04</v>
      </c>
      <c r="F23" s="16">
        <v>3573.67</v>
      </c>
      <c r="G23" s="16">
        <v>7340.74</v>
      </c>
      <c r="H23" s="16">
        <v>10066.26</v>
      </c>
      <c r="I23" s="16">
        <v>4869.49</v>
      </c>
      <c r="J23" s="16">
        <v>6571.34</v>
      </c>
      <c r="K23" s="16">
        <v>8128.38</v>
      </c>
      <c r="L23" s="16">
        <v>794.79</v>
      </c>
      <c r="M23" s="17">
        <v>751.35</v>
      </c>
      <c r="N23" s="42">
        <f t="shared" si="0"/>
        <v>49798.139999999992</v>
      </c>
      <c r="O23" s="49">
        <f t="shared" si="1"/>
        <v>4149.8449999999993</v>
      </c>
      <c r="P23" s="46">
        <f>AVERAGE(N$3:N23)</f>
        <v>181723.67285714284</v>
      </c>
    </row>
    <row r="24" spans="1:16" x14ac:dyDescent="0.25">
      <c r="A24" s="14">
        <v>2004</v>
      </c>
      <c r="B24" s="15">
        <v>486.35</v>
      </c>
      <c r="C24" s="16">
        <v>537.92999999999995</v>
      </c>
      <c r="D24" s="16">
        <v>529.59</v>
      </c>
      <c r="E24" s="16">
        <v>6190.31</v>
      </c>
      <c r="F24" s="16">
        <v>7576.97</v>
      </c>
      <c r="G24" s="16">
        <v>8340.6200000000008</v>
      </c>
      <c r="H24" s="16">
        <v>7610.69</v>
      </c>
      <c r="I24" s="16">
        <v>8082.76</v>
      </c>
      <c r="J24" s="16">
        <v>17639.27</v>
      </c>
      <c r="K24" s="16">
        <v>21929.97</v>
      </c>
      <c r="L24" s="16">
        <v>4653.8900000000003</v>
      </c>
      <c r="M24" s="17">
        <v>7260.8</v>
      </c>
      <c r="N24" s="42">
        <f t="shared" si="0"/>
        <v>90839.150000000009</v>
      </c>
      <c r="O24" s="49">
        <f t="shared" si="1"/>
        <v>7569.9291666666677</v>
      </c>
      <c r="P24" s="46">
        <f>AVERAGE(N$3:N24)</f>
        <v>177592.55818181817</v>
      </c>
    </row>
    <row r="25" spans="1:16" x14ac:dyDescent="0.25">
      <c r="A25" s="14">
        <v>2005</v>
      </c>
      <c r="B25" s="15">
        <v>1957.71</v>
      </c>
      <c r="C25" s="16">
        <v>384.8</v>
      </c>
      <c r="D25" s="16">
        <v>376.67</v>
      </c>
      <c r="E25" s="16">
        <v>875.72</v>
      </c>
      <c r="F25" s="16">
        <v>2752.7</v>
      </c>
      <c r="G25" s="16">
        <v>21931.56</v>
      </c>
      <c r="H25" s="16">
        <v>22869.759999999998</v>
      </c>
      <c r="I25" s="16">
        <v>22730.91</v>
      </c>
      <c r="J25" s="16">
        <v>7644.41</v>
      </c>
      <c r="K25" s="16">
        <v>16324.01</v>
      </c>
      <c r="L25" s="16">
        <v>3287.25</v>
      </c>
      <c r="M25" s="17">
        <v>6331.53</v>
      </c>
      <c r="N25" s="42">
        <f t="shared" si="0"/>
        <v>107467.03</v>
      </c>
      <c r="O25" s="49">
        <f t="shared" si="1"/>
        <v>8955.5858333333326</v>
      </c>
      <c r="P25" s="46">
        <f>AVERAGE(N$3:N25)</f>
        <v>174543.62217391303</v>
      </c>
    </row>
    <row r="26" spans="1:16" x14ac:dyDescent="0.25">
      <c r="A26" s="14">
        <v>2006</v>
      </c>
      <c r="B26" s="15">
        <v>320.33999999999997</v>
      </c>
      <c r="C26" s="16">
        <v>382.62</v>
      </c>
      <c r="D26" s="16">
        <v>370.32</v>
      </c>
      <c r="E26" s="16">
        <v>772.97</v>
      </c>
      <c r="F26" s="16">
        <v>1265.8699999999999</v>
      </c>
      <c r="G26" s="16">
        <v>1626.07</v>
      </c>
      <c r="H26" s="16">
        <v>9824.2800000000007</v>
      </c>
      <c r="I26" s="16">
        <v>8536.98</v>
      </c>
      <c r="J26" s="16">
        <v>18888.87</v>
      </c>
      <c r="K26" s="16">
        <v>19589.05</v>
      </c>
      <c r="L26" s="16">
        <v>3251.55</v>
      </c>
      <c r="M26" s="17">
        <v>2110.25</v>
      </c>
      <c r="N26" s="42">
        <f t="shared" si="0"/>
        <v>66939.17</v>
      </c>
      <c r="O26" s="49">
        <f t="shared" si="1"/>
        <v>5578.2641666666668</v>
      </c>
      <c r="P26" s="46">
        <f>AVERAGE(N$3:N26)</f>
        <v>170060.1033333333</v>
      </c>
    </row>
    <row r="27" spans="1:16" x14ac:dyDescent="0.25">
      <c r="A27" s="14">
        <v>2007</v>
      </c>
      <c r="B27" s="15">
        <v>4808.8</v>
      </c>
      <c r="C27" s="16">
        <v>1440.62</v>
      </c>
      <c r="D27" s="16">
        <v>1733.58</v>
      </c>
      <c r="E27" s="16">
        <v>4466.84</v>
      </c>
      <c r="F27" s="16">
        <v>23913.08</v>
      </c>
      <c r="G27" s="16">
        <v>41949.04</v>
      </c>
      <c r="H27" s="16">
        <v>131823.41</v>
      </c>
      <c r="I27" s="16">
        <v>40596.29</v>
      </c>
      <c r="J27" s="16">
        <v>20979.48</v>
      </c>
      <c r="K27" s="16">
        <v>13559.21</v>
      </c>
      <c r="L27" s="16">
        <v>2122.34</v>
      </c>
      <c r="M27" s="17">
        <v>4176.46</v>
      </c>
      <c r="N27" s="42">
        <f t="shared" si="0"/>
        <v>291569.15000000008</v>
      </c>
      <c r="O27" s="49">
        <f t="shared" si="1"/>
        <v>24297.429166666672</v>
      </c>
      <c r="P27" s="46">
        <f>AVERAGE(N$3:N27)</f>
        <v>174920.46520000001</v>
      </c>
    </row>
    <row r="28" spans="1:16" x14ac:dyDescent="0.25">
      <c r="A28" s="14">
        <v>2008</v>
      </c>
      <c r="B28" s="15">
        <v>12101.33</v>
      </c>
      <c r="C28" s="16">
        <v>732.51</v>
      </c>
      <c r="D28" s="16">
        <v>284.63</v>
      </c>
      <c r="E28" s="16">
        <v>3729.57</v>
      </c>
      <c r="F28" s="16">
        <v>3300.15</v>
      </c>
      <c r="G28" s="16">
        <v>5086.6899999999996</v>
      </c>
      <c r="H28" s="16">
        <v>15862.05</v>
      </c>
      <c r="I28" s="16">
        <v>8564.36</v>
      </c>
      <c r="J28" s="16">
        <v>18250.18</v>
      </c>
      <c r="K28" s="16">
        <v>10766.44</v>
      </c>
      <c r="L28" s="16">
        <v>3661.54</v>
      </c>
      <c r="M28" s="17">
        <v>757.3</v>
      </c>
      <c r="N28" s="42">
        <f t="shared" si="0"/>
        <v>83096.75</v>
      </c>
      <c r="O28" s="49">
        <f t="shared" si="1"/>
        <v>6924.729166666667</v>
      </c>
      <c r="P28" s="46">
        <f>AVERAGE(N$3:N28)</f>
        <v>171388.78384615385</v>
      </c>
    </row>
    <row r="29" spans="1:16" x14ac:dyDescent="0.25">
      <c r="A29" s="14">
        <v>2009</v>
      </c>
      <c r="B29" s="15">
        <v>4891.1099999999997</v>
      </c>
      <c r="C29" s="16">
        <v>1431.1</v>
      </c>
      <c r="D29" s="16">
        <v>623.61</v>
      </c>
      <c r="E29" s="16">
        <v>620.64</v>
      </c>
      <c r="F29" s="16">
        <v>736.08</v>
      </c>
      <c r="G29" s="16">
        <v>9810.59</v>
      </c>
      <c r="H29" s="16">
        <v>13275.57</v>
      </c>
      <c r="I29" s="16">
        <v>55938.67</v>
      </c>
      <c r="J29" s="16">
        <v>17175.13</v>
      </c>
      <c r="K29" s="16">
        <v>6414.64</v>
      </c>
      <c r="L29" s="16">
        <v>2643.41</v>
      </c>
      <c r="M29" s="17">
        <v>1847.63</v>
      </c>
      <c r="N29" s="42">
        <f t="shared" si="0"/>
        <v>115408.18000000001</v>
      </c>
      <c r="O29" s="49">
        <f t="shared" si="1"/>
        <v>9617.3483333333334</v>
      </c>
      <c r="P29" s="46">
        <f>AVERAGE(N$3:N29)</f>
        <v>169315.42814814814</v>
      </c>
    </row>
    <row r="30" spans="1:16" x14ac:dyDescent="0.25">
      <c r="A30" s="14">
        <v>2010</v>
      </c>
      <c r="B30" s="15">
        <v>11893.07</v>
      </c>
      <c r="C30" s="16">
        <v>2715.41</v>
      </c>
      <c r="D30" s="16">
        <v>392.34</v>
      </c>
      <c r="E30" s="16">
        <v>2282.61</v>
      </c>
      <c r="F30" s="16">
        <v>10586.34</v>
      </c>
      <c r="G30" s="16">
        <v>37129.14</v>
      </c>
      <c r="H30" s="16">
        <v>37448.480000000003</v>
      </c>
      <c r="I30" s="16">
        <v>23682.59</v>
      </c>
      <c r="J30" s="16">
        <v>14913.94</v>
      </c>
      <c r="K30" s="16">
        <v>20995.35</v>
      </c>
      <c r="L30" s="16">
        <v>4492.63</v>
      </c>
      <c r="M30" s="17">
        <v>924.51</v>
      </c>
      <c r="N30" s="42">
        <f t="shared" si="0"/>
        <v>167456.41000000003</v>
      </c>
      <c r="O30" s="49">
        <f t="shared" si="1"/>
        <v>13954.700833333336</v>
      </c>
      <c r="P30" s="46">
        <f>AVERAGE(N$3:N30)</f>
        <v>169249.03464285712</v>
      </c>
    </row>
    <row r="31" spans="1:16" x14ac:dyDescent="0.25">
      <c r="A31" s="14">
        <v>2011</v>
      </c>
      <c r="B31" s="29">
        <v>8858.31</v>
      </c>
      <c r="C31" s="30">
        <v>539.12</v>
      </c>
      <c r="D31" s="30">
        <v>427.64</v>
      </c>
      <c r="E31" s="30">
        <v>339.77</v>
      </c>
      <c r="F31" s="30">
        <v>787.25</v>
      </c>
      <c r="G31" s="30">
        <v>4532.6899999999996</v>
      </c>
      <c r="H31" s="30">
        <v>6771.07</v>
      </c>
      <c r="I31" s="30">
        <v>3101.8</v>
      </c>
      <c r="J31" s="30">
        <v>26231.79</v>
      </c>
      <c r="K31" s="30">
        <v>8862.2800000000007</v>
      </c>
      <c r="L31" s="30">
        <v>2738.22</v>
      </c>
      <c r="M31" s="31">
        <v>1602.5</v>
      </c>
      <c r="N31" s="42">
        <f>SUM($B31:$M31)</f>
        <v>64792.44</v>
      </c>
      <c r="O31" s="49">
        <f t="shared" si="1"/>
        <v>5399.37</v>
      </c>
      <c r="P31" s="46">
        <f>AVERAGE(N$3:N31)</f>
        <v>165647.08310344827</v>
      </c>
    </row>
    <row r="32" spans="1:16" ht="15.75" thickBot="1" x14ac:dyDescent="0.3">
      <c r="A32" s="24">
        <v>2012</v>
      </c>
      <c r="B32" s="32">
        <v>6775.6</v>
      </c>
      <c r="C32" s="33">
        <v>494.9</v>
      </c>
      <c r="D32" s="33">
        <v>339.2</v>
      </c>
      <c r="E32" s="33">
        <v>1220.8</v>
      </c>
      <c r="F32" s="33">
        <v>972.1</v>
      </c>
      <c r="G32" s="33">
        <v>4213</v>
      </c>
      <c r="H32" s="33">
        <v>5740.2</v>
      </c>
      <c r="I32" s="33">
        <v>6562.8</v>
      </c>
      <c r="J32" s="33">
        <v>3036.5</v>
      </c>
      <c r="K32" s="33">
        <v>1054.4000000000001</v>
      </c>
      <c r="L32" s="33">
        <v>3518.5</v>
      </c>
      <c r="M32" s="34">
        <v>403</v>
      </c>
      <c r="N32" s="43">
        <f t="shared" si="0"/>
        <v>34331</v>
      </c>
      <c r="O32" s="50">
        <f t="shared" si="1"/>
        <v>2860.9166666666665</v>
      </c>
      <c r="P32" s="47">
        <f>AVERAGE(N$3:N32)</f>
        <v>161269.88033333333</v>
      </c>
    </row>
    <row r="33" spans="1:14" x14ac:dyDescent="0.25">
      <c r="A33" s="11" t="s">
        <v>17</v>
      </c>
      <c r="B33" s="12">
        <f>MIN(B$3:B$32)</f>
        <v>320.33999999999997</v>
      </c>
      <c r="C33" s="12">
        <f t="shared" ref="C33:M33" si="2">MIN(C$3:C$32)</f>
        <v>382.62</v>
      </c>
      <c r="D33" s="12">
        <f t="shared" si="2"/>
        <v>284.63</v>
      </c>
      <c r="E33" s="12">
        <f t="shared" si="2"/>
        <v>339.77</v>
      </c>
      <c r="F33" s="12">
        <f t="shared" si="2"/>
        <v>418.52</v>
      </c>
      <c r="G33" s="12">
        <f t="shared" si="2"/>
        <v>1247.6199999999999</v>
      </c>
      <c r="H33" s="12">
        <f t="shared" si="2"/>
        <v>2041.22</v>
      </c>
      <c r="I33" s="12">
        <f t="shared" si="2"/>
        <v>2682.29</v>
      </c>
      <c r="J33" s="12">
        <f t="shared" si="2"/>
        <v>2612.86</v>
      </c>
      <c r="K33" s="12">
        <f t="shared" si="2"/>
        <v>1054.4000000000001</v>
      </c>
      <c r="L33" s="12">
        <f t="shared" si="2"/>
        <v>794.79</v>
      </c>
      <c r="M33" s="25">
        <f t="shared" si="2"/>
        <v>403</v>
      </c>
      <c r="N33" s="13">
        <f>MIN(N$3:N$32)</f>
        <v>31792.73</v>
      </c>
    </row>
    <row r="34" spans="1:14" x14ac:dyDescent="0.25">
      <c r="A34" s="14" t="s">
        <v>18</v>
      </c>
      <c r="B34" s="15">
        <f>MAX(B$3:B$32)</f>
        <v>55145.27</v>
      </c>
      <c r="C34" s="15">
        <f t="shared" ref="C34:N34" si="3">MAX(C$3:C$32)</f>
        <v>12212.41</v>
      </c>
      <c r="D34" s="15">
        <f t="shared" si="3"/>
        <v>14465.67</v>
      </c>
      <c r="E34" s="15">
        <f t="shared" si="3"/>
        <v>18688.54</v>
      </c>
      <c r="F34" s="15">
        <f t="shared" si="3"/>
        <v>23913.08</v>
      </c>
      <c r="G34" s="15">
        <f t="shared" si="3"/>
        <v>79462.98</v>
      </c>
      <c r="H34" s="15">
        <f t="shared" si="3"/>
        <v>164501.57999999999</v>
      </c>
      <c r="I34" s="15">
        <f t="shared" si="3"/>
        <v>152312.97</v>
      </c>
      <c r="J34" s="15">
        <f t="shared" si="3"/>
        <v>130948.69</v>
      </c>
      <c r="K34" s="15">
        <f t="shared" si="3"/>
        <v>86718.62</v>
      </c>
      <c r="L34" s="15">
        <f t="shared" si="3"/>
        <v>44928.26</v>
      </c>
      <c r="M34" s="26">
        <f t="shared" si="3"/>
        <v>79086.11</v>
      </c>
      <c r="N34" s="18">
        <f t="shared" si="3"/>
        <v>594809.58000000007</v>
      </c>
    </row>
    <row r="35" spans="1:14" x14ac:dyDescent="0.25">
      <c r="A35" s="14" t="s">
        <v>23</v>
      </c>
      <c r="B35" s="15">
        <f>AVERAGE(B$3:B$32)</f>
        <v>5661.6353333333345</v>
      </c>
      <c r="C35" s="15">
        <f t="shared" ref="C35:N35" si="4">AVERAGE(C$3:C$32)</f>
        <v>3022.313666666666</v>
      </c>
      <c r="D35" s="15">
        <f t="shared" si="4"/>
        <v>3979.6890000000003</v>
      </c>
      <c r="E35" s="15">
        <f t="shared" si="4"/>
        <v>3509.6623333333332</v>
      </c>
      <c r="F35" s="15">
        <f t="shared" si="4"/>
        <v>6727.8206666666665</v>
      </c>
      <c r="G35" s="15">
        <f t="shared" si="4"/>
        <v>17130.169333333331</v>
      </c>
      <c r="H35" s="15">
        <f t="shared" si="4"/>
        <v>38567.648999999998</v>
      </c>
      <c r="I35" s="15">
        <f t="shared" si="4"/>
        <v>28324.888666666677</v>
      </c>
      <c r="J35" s="15">
        <f t="shared" si="4"/>
        <v>23788.431666666667</v>
      </c>
      <c r="K35" s="15">
        <f t="shared" si="4"/>
        <v>19212.452000000001</v>
      </c>
      <c r="L35" s="15">
        <f t="shared" si="4"/>
        <v>5949.0836666666673</v>
      </c>
      <c r="M35" s="26">
        <f t="shared" si="4"/>
        <v>5396.0849999999982</v>
      </c>
      <c r="N35" s="18">
        <f t="shared" si="4"/>
        <v>161269.88033333333</v>
      </c>
    </row>
    <row r="36" spans="1:14" x14ac:dyDescent="0.25">
      <c r="A36" s="14" t="s">
        <v>21</v>
      </c>
      <c r="B36" s="15">
        <f>AVERAGE(B$20:B$32)</f>
        <v>5203.7853846153848</v>
      </c>
      <c r="C36" s="15">
        <f t="shared" ref="C36:N36" si="5">AVERAGE(C$20:C$32)</f>
        <v>1195.1538461538462</v>
      </c>
      <c r="D36" s="15">
        <f t="shared" si="5"/>
        <v>1641.9884615384613</v>
      </c>
      <c r="E36" s="15">
        <f t="shared" si="5"/>
        <v>2632.8176923076926</v>
      </c>
      <c r="F36" s="15">
        <f t="shared" si="5"/>
        <v>5405.4646153846161</v>
      </c>
      <c r="G36" s="15">
        <f t="shared" si="5"/>
        <v>12284.811538461538</v>
      </c>
      <c r="H36" s="15">
        <f t="shared" si="5"/>
        <v>22762.23076923077</v>
      </c>
      <c r="I36" s="15">
        <f t="shared" si="5"/>
        <v>15689.392307692306</v>
      </c>
      <c r="J36" s="15">
        <f t="shared" si="5"/>
        <v>14892.497692307694</v>
      </c>
      <c r="K36" s="15">
        <f t="shared" si="5"/>
        <v>11557.411538461536</v>
      </c>
      <c r="L36" s="15">
        <f t="shared" si="5"/>
        <v>3209.5438461538461</v>
      </c>
      <c r="M36" s="26">
        <f t="shared" si="5"/>
        <v>2739.8684615384618</v>
      </c>
      <c r="N36" s="18">
        <f t="shared" si="5"/>
        <v>99214.966153846151</v>
      </c>
    </row>
    <row r="37" spans="1:14" x14ac:dyDescent="0.25">
      <c r="A37" s="14" t="s">
        <v>24</v>
      </c>
      <c r="B37" s="15">
        <f>MEDIAN(B$3:B$32)</f>
        <v>2309.1899999999996</v>
      </c>
      <c r="C37" s="15">
        <f t="shared" ref="C37:N37" si="6">MEDIAN(C$3:C$32)</f>
        <v>1039.355</v>
      </c>
      <c r="D37" s="15">
        <f t="shared" si="6"/>
        <v>1357.51</v>
      </c>
      <c r="E37" s="15">
        <f t="shared" si="6"/>
        <v>2394.875</v>
      </c>
      <c r="F37" s="15">
        <f t="shared" si="6"/>
        <v>3799.79</v>
      </c>
      <c r="G37" s="15">
        <f t="shared" si="6"/>
        <v>8562.77</v>
      </c>
      <c r="H37" s="15">
        <f t="shared" si="6"/>
        <v>12890.77</v>
      </c>
      <c r="I37" s="15">
        <f t="shared" si="6"/>
        <v>9864.9349999999995</v>
      </c>
      <c r="J37" s="15">
        <f t="shared" si="6"/>
        <v>18854.16</v>
      </c>
      <c r="K37" s="15">
        <f t="shared" si="6"/>
        <v>14968.385</v>
      </c>
      <c r="L37" s="15">
        <f t="shared" si="6"/>
        <v>3590.02</v>
      </c>
      <c r="M37" s="26">
        <f t="shared" si="6"/>
        <v>1737.5450000000001</v>
      </c>
      <c r="N37" s="18">
        <f t="shared" si="6"/>
        <v>93152.204999999987</v>
      </c>
    </row>
    <row r="38" spans="1:14" ht="15.75" thickBot="1" x14ac:dyDescent="0.3">
      <c r="A38" s="19" t="s">
        <v>22</v>
      </c>
      <c r="B38" s="20">
        <f>MEDIAN(B$20:B$32)</f>
        <v>4808.8</v>
      </c>
      <c r="C38" s="20">
        <f>MEDIAN(C$20:C$32)</f>
        <v>653.16999999999996</v>
      </c>
      <c r="D38" s="20">
        <f>MEDIAN(D$20:D$32)</f>
        <v>529.59</v>
      </c>
      <c r="E38" s="20">
        <f t="shared" ref="E38:G38" si="7">MEDIAN(E$20:E$32)</f>
        <v>2471.04</v>
      </c>
      <c r="F38" s="20">
        <f t="shared" si="7"/>
        <v>3300.15</v>
      </c>
      <c r="G38" s="20">
        <f t="shared" si="7"/>
        <v>7340.74</v>
      </c>
      <c r="H38" s="20">
        <f t="shared" ref="H38:N38" si="8">MEDIAN(H$20:H$32)</f>
        <v>10066.26</v>
      </c>
      <c r="I38" s="20">
        <f t="shared" si="8"/>
        <v>8564.36</v>
      </c>
      <c r="J38" s="20">
        <f t="shared" si="8"/>
        <v>17639.27</v>
      </c>
      <c r="K38" s="20">
        <f t="shared" si="8"/>
        <v>10766.44</v>
      </c>
      <c r="L38" s="20">
        <f t="shared" si="8"/>
        <v>3251.55</v>
      </c>
      <c r="M38" s="51">
        <f t="shared" si="8"/>
        <v>1790.31</v>
      </c>
      <c r="N38" s="21">
        <f t="shared" si="8"/>
        <v>90839.150000000009</v>
      </c>
    </row>
    <row r="39" spans="1:14" x14ac:dyDescent="0.25">
      <c r="B39" s="8"/>
      <c r="C39" s="8"/>
      <c r="D39" s="8"/>
      <c r="E39" s="8"/>
      <c r="F39" s="8"/>
      <c r="G39" s="8"/>
      <c r="H39" s="8"/>
      <c r="I39" s="8"/>
      <c r="J39" s="8"/>
      <c r="K39" s="8"/>
      <c r="L39" s="8"/>
      <c r="M39" s="8"/>
    </row>
  </sheetData>
  <mergeCells count="1">
    <mergeCell ref="A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Notes</vt:lpstr>
      <vt:lpstr>StreamFlow</vt:lpstr>
      <vt:lpstr>TABLE_AF</vt:lpstr>
      <vt:lpstr>Yearly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Gerstle,Pia</cp:lastModifiedBy>
  <cp:lastPrinted>2013-06-04T22:09:12Z</cp:lastPrinted>
  <dcterms:created xsi:type="dcterms:W3CDTF">2013-02-25T21:57:05Z</dcterms:created>
  <dcterms:modified xsi:type="dcterms:W3CDTF">2013-12-18T15:33:40Z</dcterms:modified>
</cp:coreProperties>
</file>